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codeName="ThisWorkbook" autoCompressPictures="0"/>
  <bookViews>
    <workbookView xWindow="15640" yWindow="1240" windowWidth="22280" windowHeight="18100" tabRatio="780"/>
  </bookViews>
  <sheets>
    <sheet name="1 Entes Públicos" sheetId="1" r:id="rId1"/>
    <sheet name="2 Bonos Cupón Cero" sheetId="2" r:id="rId2"/>
    <sheet name="3 Cortos Plazos" sheetId="7" r:id="rId3"/>
    <sheet name="4 Asociaciones Público Privadas" sheetId="3" r:id="rId4"/>
    <sheet name="5 Mecanismos de Pago" sheetId="4" r:id="rId5"/>
    <sheet name="Hoja de Trabajo" sheetId="5" r:id="rId6"/>
    <sheet name="Observaciones" sheetId="6" r:id="rId7"/>
  </sheets>
  <definedNames>
    <definedName name="Acreed" localSheetId="2">#REF!</definedName>
    <definedName name="Acreed">#REF!</definedName>
    <definedName name="FtePago" localSheetId="2">#REF!</definedName>
    <definedName name="FtePago">#REF!</definedName>
    <definedName name="Garantias" localSheetId="2">#REF!</definedName>
    <definedName name="Garantias">#REF!</definedName>
    <definedName name="RESP" localSheetId="2">#REF!</definedName>
    <definedName name="RESP">#REF!</definedName>
    <definedName name="sobretasa" localSheetId="2">#REF!</definedName>
    <definedName name="sobretasa">#REF!</definedName>
    <definedName name="tasas" localSheetId="2">#REF!</definedName>
    <definedName name="tasas">#REF!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7" l="1"/>
  <c r="V56" i="1"/>
  <c r="V55" i="1"/>
  <c r="V54" i="1"/>
  <c r="V21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4" i="1"/>
  <c r="V45" i="1"/>
  <c r="V46" i="1"/>
  <c r="V20" i="1"/>
  <c r="V9" i="1"/>
  <c r="V10" i="1"/>
  <c r="V11" i="1"/>
  <c r="V12" i="1"/>
  <c r="V13" i="1"/>
  <c r="V14" i="1"/>
  <c r="V15" i="1"/>
  <c r="V16" i="1"/>
  <c r="V17" i="1"/>
  <c r="V8" i="1"/>
  <c r="L18" i="1"/>
  <c r="J14" i="2"/>
  <c r="J13" i="2"/>
  <c r="J12" i="2"/>
  <c r="W18" i="1"/>
  <c r="I18" i="1"/>
  <c r="H18" i="1"/>
  <c r="K18" i="1"/>
  <c r="K47" i="1"/>
  <c r="K52" i="1"/>
  <c r="K57" i="1"/>
  <c r="K62" i="1"/>
  <c r="K64" i="1"/>
  <c r="V57" i="1"/>
  <c r="V18" i="1"/>
  <c r="V47" i="1"/>
  <c r="V52" i="1"/>
  <c r="V62" i="1"/>
  <c r="V64" i="1"/>
  <c r="J62" i="4"/>
  <c r="I62" i="4"/>
  <c r="H19" i="4"/>
  <c r="H45" i="4"/>
  <c r="H50" i="4"/>
  <c r="H55" i="4"/>
  <c r="H60" i="4"/>
  <c r="H62" i="4"/>
  <c r="G62" i="4"/>
  <c r="M60" i="4"/>
  <c r="K60" i="4"/>
  <c r="E60" i="4"/>
  <c r="D60" i="4"/>
  <c r="M55" i="4"/>
  <c r="K55" i="4"/>
  <c r="E55" i="4"/>
  <c r="D55" i="4"/>
  <c r="M50" i="4"/>
  <c r="M19" i="4"/>
  <c r="M45" i="4"/>
  <c r="M62" i="4"/>
  <c r="K50" i="4"/>
  <c r="E50" i="4"/>
  <c r="D50" i="4"/>
  <c r="D19" i="4"/>
  <c r="D45" i="4"/>
  <c r="D62" i="4"/>
  <c r="K45" i="4"/>
  <c r="E45" i="4"/>
  <c r="K19" i="4"/>
  <c r="K62" i="4"/>
  <c r="E19" i="4"/>
  <c r="E62" i="4"/>
  <c r="T13" i="3"/>
  <c r="S13" i="3"/>
  <c r="J13" i="3"/>
  <c r="I13" i="3"/>
  <c r="G13" i="3"/>
  <c r="E13" i="3"/>
  <c r="AF15" i="2"/>
  <c r="AF10" i="2"/>
  <c r="AF17" i="2"/>
  <c r="AB15" i="2"/>
  <c r="AB10" i="2"/>
  <c r="AB17" i="2"/>
  <c r="V15" i="2"/>
  <c r="V10" i="2"/>
  <c r="V17" i="2"/>
  <c r="U15" i="2"/>
  <c r="J15" i="2"/>
  <c r="H15" i="2"/>
  <c r="H10" i="2"/>
  <c r="H17" i="2"/>
  <c r="G15" i="2"/>
  <c r="K15" i="2"/>
  <c r="U10" i="2"/>
  <c r="U17" i="2"/>
  <c r="J10" i="2"/>
  <c r="G10" i="2"/>
  <c r="G17" i="2"/>
  <c r="K10" i="2"/>
  <c r="J17" i="2"/>
  <c r="AB17" i="7"/>
  <c r="W17" i="7"/>
  <c r="V17" i="7"/>
  <c r="L17" i="7"/>
  <c r="K17" i="7"/>
  <c r="I17" i="7"/>
  <c r="H17" i="7"/>
  <c r="AB12" i="7"/>
  <c r="AB19" i="7"/>
  <c r="W12" i="7"/>
  <c r="W19" i="7"/>
  <c r="V12" i="7"/>
  <c r="V19" i="7"/>
  <c r="L12" i="7"/>
  <c r="L19" i="7"/>
  <c r="K12" i="7"/>
  <c r="K19" i="7"/>
  <c r="I12" i="7"/>
  <c r="I19" i="7"/>
  <c r="H12" i="7"/>
  <c r="H19" i="7"/>
  <c r="AJ62" i="1"/>
  <c r="AG62" i="1"/>
  <c r="AC62" i="1"/>
  <c r="W62" i="1"/>
  <c r="L62" i="1"/>
  <c r="I62" i="1"/>
  <c r="H62" i="1"/>
  <c r="AJ57" i="1"/>
  <c r="AJ18" i="1"/>
  <c r="AJ47" i="1"/>
  <c r="AJ52" i="1"/>
  <c r="AJ64" i="1"/>
  <c r="AG57" i="1"/>
  <c r="AC57" i="1"/>
  <c r="W57" i="1"/>
  <c r="L57" i="1"/>
  <c r="L47" i="1"/>
  <c r="L52" i="1"/>
  <c r="L64" i="1"/>
  <c r="I57" i="1"/>
  <c r="I47" i="1"/>
  <c r="I52" i="1"/>
  <c r="I64" i="1"/>
  <c r="H57" i="1"/>
  <c r="AG52" i="1"/>
  <c r="AC52" i="1"/>
  <c r="W52" i="1"/>
  <c r="H52" i="1"/>
  <c r="AG47" i="1"/>
  <c r="AG18" i="1"/>
  <c r="AG64" i="1"/>
  <c r="AC47" i="1"/>
  <c r="AC18" i="1"/>
  <c r="AC64" i="1"/>
  <c r="W47" i="1"/>
  <c r="H47" i="1"/>
  <c r="H64" i="1"/>
  <c r="W64" i="1"/>
  <c r="K17" i="2"/>
</calcChain>
</file>

<file path=xl/comments1.xml><?xml version="1.0" encoding="utf-8"?>
<comments xmlns="http://schemas.openxmlformats.org/spreadsheetml/2006/main">
  <authors>
    <author>Ana Karen Martinez Quiroz</author>
  </authors>
  <commentList>
    <comment ref="J12" authorId="0">
      <text>
        <r>
          <rPr>
            <sz val="9"/>
            <color indexed="81"/>
            <rFont val="Tahoma"/>
            <family val="2"/>
          </rPr>
          <t>Monto Dispuesto - Valor del Bono en al Trimestre</t>
        </r>
      </text>
    </comment>
    <comment ref="J13" authorId="0">
      <text>
        <r>
          <rPr>
            <sz val="9"/>
            <color indexed="81"/>
            <rFont val="Tahoma"/>
            <family val="2"/>
          </rPr>
          <t>Monto Dispuesto - Valor del Bono en al Trimestre</t>
        </r>
      </text>
    </comment>
    <comment ref="J14" authorId="0">
      <text>
        <r>
          <rPr>
            <sz val="9"/>
            <color indexed="81"/>
            <rFont val="Tahoma"/>
            <family val="2"/>
          </rPr>
          <t>Monto Dispuesto - Valor del Bono en al Trimestre</t>
        </r>
      </text>
    </comment>
  </commentList>
</comments>
</file>

<file path=xl/sharedStrings.xml><?xml version="1.0" encoding="utf-8"?>
<sst xmlns="http://schemas.openxmlformats.org/spreadsheetml/2006/main" count="881" uniqueCount="240">
  <si>
    <t>SALDOS DE DEUDA INSCRITA EN EL REGISTRO DE OBLIGACIONES Y EMPRESTITOS DE ENTIDADES FEDERATIVAS Y MUNICIPIOS AL :</t>
  </si>
  <si>
    <t>(Importes en pesos)</t>
  </si>
  <si>
    <t>FINANCIAMIENTO</t>
  </si>
  <si>
    <t>ENTIDAD</t>
  </si>
  <si>
    <t>DEUDOR U OBLIGADO</t>
  </si>
  <si>
    <t>TIPO DE OBLIGACIÓN</t>
  </si>
  <si>
    <t>INSTITUCIÓN FINANCIERA</t>
  </si>
  <si>
    <t>RPU SHCP</t>
  </si>
  <si>
    <t>MONTO TOTAL CONTRATADO</t>
  </si>
  <si>
    <t>MONTO DISPUESTO</t>
  </si>
  <si>
    <t>FECHA DE LA ÚLTIMA DISPOSICIÓN</t>
  </si>
  <si>
    <t>SALDO DEL TRIMESTRE ANTERIOR</t>
  </si>
  <si>
    <t>SALDO DEL TRIMESTRE ACTUAL</t>
  </si>
  <si>
    <t>TASA DE INTERÉS</t>
  </si>
  <si>
    <t>SOBRETASA</t>
  </si>
  <si>
    <t>FECHA DE ÚLTIMA MODIFICACIÓN</t>
  </si>
  <si>
    <t>PLAZO EN DÍAS</t>
  </si>
  <si>
    <t>FECHA DE VENCIMIENTO</t>
  </si>
  <si>
    <t>AMORTIZACIONES DEL TRIMESTRE</t>
  </si>
  <si>
    <t>FUENTE DE PAGO</t>
  </si>
  <si>
    <t>FUENTE ALTERNA DE PAGO</t>
  </si>
  <si>
    <t>DEUDOR SOLIDARIO O AVAL</t>
  </si>
  <si>
    <t xml:space="preserve">PORCENTAJE AFECTADO DE PARTICIPACIONES </t>
  </si>
  <si>
    <t>TIPO DE COMISIÓN</t>
  </si>
  <si>
    <t>MONTO PAGADO DE COMISIONES EN EL TRIMESTRE</t>
  </si>
  <si>
    <t>DESTINO</t>
  </si>
  <si>
    <t>GARANTÍAS</t>
  </si>
  <si>
    <t>INSTRUMENTOS DERIVADOS</t>
  </si>
  <si>
    <t>N°</t>
  </si>
  <si>
    <t>FECHA</t>
  </si>
  <si>
    <t>PESOS</t>
  </si>
  <si>
    <t>FIJA</t>
  </si>
  <si>
    <t>VARIABLE</t>
  </si>
  <si>
    <t>TIPO DE GARANTÍA</t>
  </si>
  <si>
    <t>GARANTE</t>
  </si>
  <si>
    <t>MONTO GARANTIZADO</t>
  </si>
  <si>
    <t>TIPO DE INSTRUMENTO</t>
  </si>
  <si>
    <t>INSTITUCIOÓN FINANCIERA</t>
  </si>
  <si>
    <t>TASA GARANTIZADA</t>
  </si>
  <si>
    <t>CAPITAL</t>
  </si>
  <si>
    <t>INTERES</t>
  </si>
  <si>
    <t>CRÉDITO 1</t>
  </si>
  <si>
    <t>BANOBRAS</t>
  </si>
  <si>
    <t>TIIE</t>
  </si>
  <si>
    <t>PARTICIPACIONES</t>
  </si>
  <si>
    <t>CRÉDITO 2</t>
  </si>
  <si>
    <t>CRÉDITO 3</t>
  </si>
  <si>
    <t>CRÉDITO 4</t>
  </si>
  <si>
    <t>CRÉDITO 5</t>
  </si>
  <si>
    <t>CRÉDITO 6</t>
  </si>
  <si>
    <t>SUBTOTAL GOBIERNO DEL ESTADO</t>
  </si>
  <si>
    <t xml:space="preserve">SUBTOTAL MUNICIPIOS </t>
  </si>
  <si>
    <t>SUBTOTAL ORGANISMOS ESTATALES</t>
  </si>
  <si>
    <t>SUBTOTAL ORGANISMOS MUNICIPALES</t>
  </si>
  <si>
    <t>SUBTOTAL OTROS ENTES PÚBLICOS</t>
  </si>
  <si>
    <t xml:space="preserve"> </t>
  </si>
  <si>
    <t>DEUDA TOTAL</t>
  </si>
  <si>
    <t>FECHA DE FIRMA DEL CONTRATO</t>
  </si>
  <si>
    <t>Información de Financiamientos respaldados con Bonos Cupón Cero</t>
  </si>
  <si>
    <t xml:space="preserve"> PAGO DE INTERESES EN EL TRIMESTRE </t>
  </si>
  <si>
    <t xml:space="preserve"> VALOR DEL BONO AL TRIMESTRE ACTUAL</t>
  </si>
  <si>
    <t>SALDOS DE DEUDA INSCRITA EN EL REGISTRO PÚBLICO ÚNICO DE FINANCIAMIENTOS Y OBLIGACIONES DE ENTIDADES FEDERATIVAS Y MUNICIPIOS AL :</t>
  </si>
  <si>
    <t>Información de Obligaciones relativas a Asociaciones Publico Privadas</t>
  </si>
  <si>
    <t>FECHA DE INICIO DE OPERACIÓN DEL PROYECTO</t>
  </si>
  <si>
    <t>MONTO DE LA INVERSIÓN PACTADA</t>
  </si>
  <si>
    <t>MONTO DE LA INVERSIÓN REALIZADA AL TRIMESTRE ACTUAL</t>
  </si>
  <si>
    <t>PAGO DE SERVICIO DEL TRIMESTRE</t>
  </si>
  <si>
    <t>PAGO DE INVERSIÓN DEL TRIMESTRE</t>
  </si>
  <si>
    <t>MONTO PAGADO DE LA INVERSIÓN ACTUALIZADO AL TRIMESTRE ACTUAL</t>
  </si>
  <si>
    <t>SALDO PENDIENTE POR PAGAR DE LA INVERSIÓN TRIMESTRE ANTERIOR</t>
  </si>
  <si>
    <t>SALDO PENDIENTE POR PAGAR DE LA INVERSIÓN
TRIMESTRE ACTUAL</t>
  </si>
  <si>
    <t>PRESTADOR DEL SERVICIO</t>
  </si>
  <si>
    <t>RECEPTOR DEL SERVICIO</t>
  </si>
  <si>
    <t xml:space="preserve"> FUENTE DE PAGO </t>
  </si>
  <si>
    <t xml:space="preserve"> FUENTE ALTERNA DE PAGO </t>
  </si>
  <si>
    <t>TASA EFECTIVA</t>
  </si>
  <si>
    <t>APP 1</t>
  </si>
  <si>
    <t>APP 2</t>
  </si>
  <si>
    <t>APP 3</t>
  </si>
  <si>
    <t>TOTAL</t>
  </si>
  <si>
    <t>Mecanismos de Pago de los Financiamientos y Obligaciones de los Entes Públicos</t>
  </si>
  <si>
    <t>FAIS</t>
  </si>
  <si>
    <t>FAFEF</t>
  </si>
  <si>
    <t>INGRESOS LOCALES</t>
  </si>
  <si>
    <t>MECANISMO DE PAGO (PARTICIPACIONES)</t>
  </si>
  <si>
    <t>PORCENTAJE DE PARTICIPACIONES</t>
  </si>
  <si>
    <t>FINANCIAMIENTOS U OBLIGACIONES CUYAS FUENTES DE PAGO SON PARTICIPACIONES</t>
  </si>
  <si>
    <t>MECANISMO DE PAGO (FAIS)</t>
  </si>
  <si>
    <t>PORCENTAJE DE FAIS</t>
  </si>
  <si>
    <t>FINANCIAMIENTOS U OBLIGACIONES CUYA FUENTE DE PAGO ES FAIS</t>
  </si>
  <si>
    <t>MECANISMOS DE PAGO (FAFEF)</t>
  </si>
  <si>
    <t>PORCENTAJE DE FAFEF</t>
  </si>
  <si>
    <t>FINANCIAMIENTOS U OBLIGACIONES CUYA FUENTE DE PAGO ES FAFEF</t>
  </si>
  <si>
    <t>PORCENTAJE DE INGRESOS LOCALES</t>
  </si>
  <si>
    <t>INDICAR EL TIPO DE INGRESO LOCAL OTORGADO COMO FUENTE DE PAGO</t>
  </si>
  <si>
    <t>FINANCIAMIENTOS U OBLIGACIONES CUYAS FUENTES DE PAGO SON INGRESOS LOCALES</t>
  </si>
  <si>
    <t>GOBIERNO DEL ESTADO</t>
  </si>
  <si>
    <t>SUBTOTAL MUNICIPIOS</t>
  </si>
  <si>
    <t>HOJA DE TRABAJO</t>
  </si>
  <si>
    <t>DATOS DEL CALENDARIO DE PAGO DE CADA REGISTRO CAPTURADO EN LA HOJA DE CAPTURA</t>
  </si>
  <si>
    <t>REGISTRO SHCP o RFC</t>
  </si>
  <si>
    <t>Número de Amortización</t>
  </si>
  <si>
    <t>Fecha de Amortización</t>
  </si>
  <si>
    <t>SALDO CAPITAL (Puede capturar Fórmulas)</t>
  </si>
  <si>
    <t>AMORTIZACION  (Puede capturar Fórmulas)</t>
  </si>
  <si>
    <t>INTERESES (Puede capturar Fórmulas)</t>
  </si>
  <si>
    <t>OTROS CONCEPTOS QUE DESEE INTEGRAR A LA TABLA DE AMORTIZACIÓN, BASTA SOLO CON ESPECIFICAR EL TITULO (Puede capturar Fórmulas)</t>
  </si>
  <si>
    <t>I.V.A.</t>
  </si>
  <si>
    <t>Título 1</t>
  </si>
  <si>
    <t>Título 2</t>
  </si>
  <si>
    <t>Título 3</t>
  </si>
  <si>
    <t>Título 4</t>
  </si>
  <si>
    <t>HOJA DE OBSERVACIONES</t>
  </si>
  <si>
    <r>
      <t xml:space="preserve">OBSERVACIONES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9"/>
        <rFont val="Arial"/>
        <family val="2"/>
      </rPr>
      <t xml:space="preserve">     </t>
    </r>
    <r>
      <rPr>
        <sz val="11"/>
        <color indexed="9"/>
        <rFont val="Arial"/>
        <family val="2"/>
      </rPr>
      <t xml:space="preserve"> (Debe hacer referencia al número de registro de la SHCP o RFC del Deudor que se especifican en la Hoja de Captura, se pueden hacer multiples referencias al mismo registro o crédito solo basta repetir dicha referencia en la primer columna de este formato)</t>
    </r>
  </si>
  <si>
    <t>Más</t>
  </si>
  <si>
    <t>CRÉDITO 7</t>
  </si>
  <si>
    <t>CRÉDITO 8</t>
  </si>
  <si>
    <t>CRÉDITO 9</t>
  </si>
  <si>
    <t>CRÉDITO 10</t>
  </si>
  <si>
    <t>CRÉDITO 11</t>
  </si>
  <si>
    <t>CRÉDITO 12</t>
  </si>
  <si>
    <t>CRÉDITO 13</t>
  </si>
  <si>
    <t>CRÉDITO 14</t>
  </si>
  <si>
    <t>CRÉDITO 15</t>
  </si>
  <si>
    <t>CRÉDITO 16</t>
  </si>
  <si>
    <t>CRÉDITO 17</t>
  </si>
  <si>
    <t>CRÉDITO 18</t>
  </si>
  <si>
    <t>CRÉDITO 19</t>
  </si>
  <si>
    <t>CRÉDITO 20</t>
  </si>
  <si>
    <t>CRÉDITO 21</t>
  </si>
  <si>
    <t>CRÉDITO 22</t>
  </si>
  <si>
    <t>CRÉDITO 23</t>
  </si>
  <si>
    <t>CRÉDITO 24</t>
  </si>
  <si>
    <t>BBVA BANCOMER</t>
  </si>
  <si>
    <t>OTROS ENTES PÚBLICOS 1</t>
  </si>
  <si>
    <t>OTROS ENTES PÚBLICOS 2</t>
  </si>
  <si>
    <t>OTROS ENTES PÚBLICOS 3</t>
  </si>
  <si>
    <t>MULTIVA</t>
  </si>
  <si>
    <t>INTERACCIONES</t>
  </si>
  <si>
    <t>BANORTE</t>
  </si>
  <si>
    <t>HSBC</t>
  </si>
  <si>
    <t>GUERRERO</t>
  </si>
  <si>
    <t>MATAMOROS</t>
  </si>
  <si>
    <t>JUÁREZ</t>
  </si>
  <si>
    <t>Información de Financiamientos respaldados a Corto Plazo</t>
  </si>
  <si>
    <t>DEUDA TOTAL A CORTO PLAZO</t>
  </si>
  <si>
    <t>COAHUILA</t>
  </si>
  <si>
    <t>P05-0715087</t>
  </si>
  <si>
    <t>INVERSIÓN PÚBLICA PRODUCTIVA</t>
  </si>
  <si>
    <t>P05-0715088</t>
  </si>
  <si>
    <t>P05-0715089</t>
  </si>
  <si>
    <t>426/2011, 430/2011, 433/2011</t>
  </si>
  <si>
    <t>423/2011, 424/2011, 438/2011, 442/2011</t>
  </si>
  <si>
    <t>431/2011,  P05-0215013, P05-0315020</t>
  </si>
  <si>
    <t>431/2011 - 30/09/2011, P05-215013 - 13/02/2015, P05-0315020 - 18/03/2015</t>
  </si>
  <si>
    <t>444/2011</t>
  </si>
  <si>
    <t>425/2011</t>
  </si>
  <si>
    <t>436/2011</t>
  </si>
  <si>
    <t xml:space="preserve">ACUÑA </t>
  </si>
  <si>
    <t>021/2011</t>
  </si>
  <si>
    <t>SI</t>
  </si>
  <si>
    <t>INVERSION PUBLICA</t>
  </si>
  <si>
    <t>259/2007</t>
  </si>
  <si>
    <t>CASTAÑOS</t>
  </si>
  <si>
    <t>019/2011</t>
  </si>
  <si>
    <t>562/2009</t>
  </si>
  <si>
    <t>FRANCISCO I. MADERO</t>
  </si>
  <si>
    <t>578/2009</t>
  </si>
  <si>
    <t>FRONTERA</t>
  </si>
  <si>
    <t>579/2009</t>
  </si>
  <si>
    <t>MONCLOVA</t>
  </si>
  <si>
    <t>202/2010</t>
  </si>
  <si>
    <t xml:space="preserve">TORREON </t>
  </si>
  <si>
    <t>516/2009</t>
  </si>
  <si>
    <t>NO</t>
  </si>
  <si>
    <t>PARRAS</t>
  </si>
  <si>
    <t>P05-1012162</t>
  </si>
  <si>
    <t>SAN JUAN DE SABINAS</t>
  </si>
  <si>
    <t>P05-1012169</t>
  </si>
  <si>
    <t>SABINAS</t>
  </si>
  <si>
    <t>P05-1012172</t>
  </si>
  <si>
    <t>PIEDRAS NEGRAS</t>
  </si>
  <si>
    <t>P05-1213148</t>
  </si>
  <si>
    <t>NAVA</t>
  </si>
  <si>
    <t>P05-1213152</t>
  </si>
  <si>
    <t>SAN PEDRO</t>
  </si>
  <si>
    <t>P05-1213153</t>
  </si>
  <si>
    <t>P05-1213154</t>
  </si>
  <si>
    <t>ALLENDE</t>
  </si>
  <si>
    <t>P05-1213155</t>
  </si>
  <si>
    <t>P05-1214239</t>
  </si>
  <si>
    <t>RAMOS ARIZPE</t>
  </si>
  <si>
    <t>P05-0215014</t>
  </si>
  <si>
    <t>P05-1115135</t>
  </si>
  <si>
    <t>SACRAMENTO</t>
  </si>
  <si>
    <t>P05-0216009</t>
  </si>
  <si>
    <t>P05-0216010</t>
  </si>
  <si>
    <t>CANDELA</t>
  </si>
  <si>
    <t>P05-0216011</t>
  </si>
  <si>
    <t>P05-0216012</t>
  </si>
  <si>
    <t>Màs</t>
  </si>
  <si>
    <t>TORREÓN</t>
  </si>
  <si>
    <t>P05-0716030</t>
  </si>
  <si>
    <t>SIMAS ACUÑA</t>
  </si>
  <si>
    <t>COFIDAN</t>
  </si>
  <si>
    <t>240/2004</t>
  </si>
  <si>
    <t>FOAEM</t>
  </si>
  <si>
    <t>SIMAS PARRAS</t>
  </si>
  <si>
    <t>160/2008</t>
  </si>
  <si>
    <t>SIMAS PIEDRAS NEGRAS</t>
  </si>
  <si>
    <t>371/2004</t>
  </si>
  <si>
    <t xml:space="preserve">COAHUILA </t>
  </si>
  <si>
    <t>P05-0613073</t>
  </si>
  <si>
    <t>PARTICIPACIONES/BONO CUPÓN CERO</t>
  </si>
  <si>
    <t>FIDEICOMISO 1163</t>
  </si>
  <si>
    <t>FIDEICOMISO 025335-4</t>
  </si>
  <si>
    <t>ORGANISMO ESTATAL 1</t>
  </si>
  <si>
    <t>ORGANISMO ESTATAL 2</t>
  </si>
  <si>
    <t>ORGANISMO ESTATAL 3</t>
  </si>
  <si>
    <t>FIDEICOMMISO 025335-4</t>
  </si>
  <si>
    <t>05</t>
  </si>
  <si>
    <t>CRÉDITO SIMPLE</t>
  </si>
  <si>
    <t>CRÉDITO EN CUENTA CORRIENTE</t>
  </si>
  <si>
    <t>NADADORES</t>
  </si>
  <si>
    <t>GENERAL CEPEDA</t>
  </si>
  <si>
    <t>P05-0317020</t>
  </si>
  <si>
    <t>P05-0317018</t>
  </si>
  <si>
    <t>P05-0317019</t>
  </si>
  <si>
    <t>FGP</t>
  </si>
  <si>
    <t>REFINANCIIEMTO/INVERSIÓN PÚBLICA PRODUCTIVA</t>
  </si>
  <si>
    <t>P05-0417021</t>
  </si>
  <si>
    <t>TASA DE INTERÉS TOTAL</t>
  </si>
  <si>
    <t>GARANTÍA DE PAGO OPORTUNO</t>
  </si>
  <si>
    <t>15% DE $2,037,814,873.19</t>
  </si>
  <si>
    <t>CRÉDITO</t>
  </si>
  <si>
    <t>QUIROGRAFARIO</t>
  </si>
  <si>
    <t xml:space="preserve">CUBRIR INSUFICIENCIAS DE LIQUIDEZ DE CARÁCTER TEMPORAL </t>
  </si>
  <si>
    <t xml:space="preserve">DISPOCISION </t>
  </si>
  <si>
    <t xml:space="preserve">A la fecha, BANOBRAS no nos ha hecho llegar la actualización del valor del Cupón Cero </t>
  </si>
  <si>
    <t>15% de la suma de las cantidades de principal programadas para cada fecha de cálculo de las obligaciones inscritas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</si>
</sst>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-* #,##0.0_-;\-* #,##0.0_-;_-* &quot;-&quot;??_-;_-@_-"/>
    <numFmt numFmtId="165" formatCode="_(* #,##0.00_);_(* \(#,##0.00\);_(* &quot;-&quot;??_);_(@_)"/>
    <numFmt numFmtId="166" formatCode="[$-80A]d&quot; de &quot;mmmm&quot; de &quot;yyyy;@"/>
    <numFmt numFmtId="167" formatCode="_-* #,##0_-;\-* #,##0_-;_-* &quot;-&quot;??_-;_-@_-"/>
    <numFmt numFmtId="168" formatCode="d\-mmm\-yy"/>
    <numFmt numFmtId="169" formatCode="0.0%"/>
    <numFmt numFmtId="170" formatCode="#,##0.0"/>
    <numFmt numFmtId="171" formatCode="0.000%"/>
    <numFmt numFmtId="172" formatCode="0.0"/>
    <numFmt numFmtId="173" formatCode="0.0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Soberana Sans"/>
      <family val="3"/>
    </font>
    <font>
      <sz val="10"/>
      <name val="Arial"/>
      <family val="2"/>
    </font>
    <font>
      <b/>
      <sz val="10"/>
      <color theme="3" tint="-0.249977111117893"/>
      <name val="Soberana Sans"/>
      <family val="3"/>
    </font>
    <font>
      <b/>
      <sz val="10"/>
      <color indexed="9"/>
      <name val="Soberana Sans"/>
      <family val="3"/>
    </font>
    <font>
      <b/>
      <sz val="10"/>
      <color theme="0"/>
      <name val="Soberana Sans"/>
      <family val="3"/>
    </font>
    <font>
      <sz val="10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10"/>
      <name val="Courier"/>
      <family val="3"/>
    </font>
    <font>
      <sz val="8"/>
      <name val="Soberana Sans"/>
      <family val="3"/>
    </font>
    <font>
      <sz val="10"/>
      <name val="Times New Roman"/>
      <family val="1"/>
    </font>
    <font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1"/>
      <color theme="3" tint="-0.249977111117893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lightGray">
        <fgColor indexed="22"/>
        <bgColor indexed="22"/>
      </patternFill>
    </fill>
    <fill>
      <patternFill patternType="solid">
        <fgColor indexed="23"/>
        <bgColor indexed="22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9"/>
      </right>
      <top style="medium">
        <color auto="1"/>
      </top>
      <bottom/>
      <diagonal/>
    </border>
    <border>
      <left style="thin">
        <color indexed="9"/>
      </left>
      <right style="thin">
        <color indexed="9"/>
      </right>
      <top style="medium">
        <color auto="1"/>
      </top>
      <bottom/>
      <diagonal/>
    </border>
    <border>
      <left style="thin">
        <color indexed="9"/>
      </left>
      <right style="thin">
        <color indexed="9"/>
      </right>
      <top style="medium">
        <color auto="1"/>
      </top>
      <bottom style="thin">
        <color indexed="9"/>
      </bottom>
      <diagonal/>
    </border>
    <border>
      <left style="thin">
        <color indexed="9"/>
      </left>
      <right/>
      <top style="medium">
        <color auto="1"/>
      </top>
      <bottom style="thin">
        <color indexed="9"/>
      </bottom>
      <diagonal/>
    </border>
    <border>
      <left/>
      <right style="thin">
        <color indexed="9"/>
      </right>
      <top style="medium">
        <color auto="1"/>
      </top>
      <bottom style="thin">
        <color indexed="9"/>
      </bottom>
      <diagonal/>
    </border>
    <border>
      <left style="thin">
        <color indexed="9"/>
      </left>
      <right/>
      <top style="medium">
        <color auto="1"/>
      </top>
      <bottom/>
      <diagonal/>
    </border>
    <border>
      <left/>
      <right style="thin">
        <color indexed="9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auto="1"/>
      </right>
      <top style="thin">
        <color indexed="9"/>
      </top>
      <bottom/>
      <diagonal/>
    </border>
    <border>
      <left style="medium">
        <color auto="1"/>
      </left>
      <right style="thin">
        <color indexed="9"/>
      </right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 style="thin">
        <color indexed="9"/>
      </left>
      <right/>
      <top/>
      <bottom style="medium">
        <color auto="1"/>
      </bottom>
      <diagonal/>
    </border>
    <border>
      <left/>
      <right style="thin">
        <color indexed="9"/>
      </right>
      <top/>
      <bottom style="medium">
        <color auto="1"/>
      </bottom>
      <diagonal/>
    </border>
    <border>
      <left style="thin">
        <color indexed="9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medium">
        <color auto="1"/>
      </right>
      <top style="medium">
        <color auto="1"/>
      </top>
      <bottom/>
      <diagonal/>
    </border>
    <border>
      <left style="thin">
        <color indexed="9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indexed="9"/>
      </bottom>
      <diagonal/>
    </border>
    <border>
      <left style="thin">
        <color indexed="9"/>
      </left>
      <right style="thin">
        <color auto="1"/>
      </right>
      <top style="medium">
        <color auto="1"/>
      </top>
      <bottom style="thin">
        <color indexed="9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auto="1"/>
      </right>
      <top style="thin">
        <color indexed="9"/>
      </top>
      <bottom/>
      <diagonal/>
    </border>
    <border>
      <left style="thin">
        <color indexed="9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10" fillId="0" borderId="0"/>
    <xf numFmtId="9" fontId="3" fillId="0" borderId="0" applyFont="0" applyFill="0" applyBorder="0" applyAlignment="0" applyProtection="0"/>
    <xf numFmtId="0" fontId="12" fillId="0" borderId="0"/>
    <xf numFmtId="0" fontId="3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22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14" fontId="2" fillId="2" borderId="0" xfId="0" applyNumberFormat="1" applyFont="1" applyFill="1" applyBorder="1" applyAlignment="1" applyProtection="1">
      <alignment horizontal="center" vertical="center"/>
    </xf>
    <xf numFmtId="164" fontId="2" fillId="2" borderId="0" xfId="1" applyNumberFormat="1" applyFont="1" applyFill="1" applyBorder="1" applyAlignment="1" applyProtection="1">
      <alignment vertical="center"/>
    </xf>
    <xf numFmtId="10" fontId="2" fillId="2" borderId="0" xfId="2" applyNumberFormat="1" applyFont="1" applyFill="1" applyBorder="1" applyAlignment="1" applyProtection="1">
      <alignment vertical="center"/>
    </xf>
    <xf numFmtId="165" fontId="2" fillId="2" borderId="0" xfId="3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165" fontId="2" fillId="2" borderId="0" xfId="3" applyFont="1" applyFill="1" applyBorder="1" applyAlignment="1" applyProtection="1">
      <alignment horizontal="center" vertical="top"/>
    </xf>
    <xf numFmtId="164" fontId="2" fillId="2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14" fontId="2" fillId="2" borderId="0" xfId="0" applyNumberFormat="1" applyFont="1" applyFill="1" applyAlignment="1">
      <alignment vertical="center" wrapText="1"/>
    </xf>
    <xf numFmtId="164" fontId="2" fillId="2" borderId="0" xfId="1" applyNumberFormat="1" applyFont="1" applyFill="1" applyAlignment="1">
      <alignment vertical="center" wrapText="1"/>
    </xf>
    <xf numFmtId="10" fontId="2" fillId="2" borderId="0" xfId="2" applyNumberFormat="1" applyFont="1" applyFill="1" applyAlignment="1">
      <alignment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10" fontId="2" fillId="2" borderId="0" xfId="2" applyNumberFormat="1" applyFont="1" applyFill="1" applyBorder="1" applyAlignment="1">
      <alignment vertical="center"/>
    </xf>
    <xf numFmtId="165" fontId="2" fillId="2" borderId="0" xfId="3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66" fontId="2" fillId="3" borderId="0" xfId="0" applyNumberFormat="1" applyFont="1" applyFill="1" applyBorder="1" applyAlignment="1" applyProtection="1">
      <alignment horizontal="center" vertical="top"/>
      <protection locked="0"/>
    </xf>
    <xf numFmtId="166" fontId="2" fillId="3" borderId="0" xfId="0" applyNumberFormat="1" applyFont="1" applyFill="1" applyBorder="1" applyAlignment="1" applyProtection="1">
      <alignment horizontal="center" vertical="center"/>
      <protection locked="0"/>
    </xf>
    <xf numFmtId="164" fontId="2" fillId="3" borderId="0" xfId="1" applyNumberFormat="1" applyFont="1" applyFill="1" applyBorder="1" applyAlignment="1" applyProtection="1">
      <alignment horizontal="center" vertical="center"/>
      <protection locked="0"/>
    </xf>
    <xf numFmtId="164" fontId="5" fillId="4" borderId="4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164" fontId="5" fillId="4" borderId="2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horizontal="center"/>
    </xf>
    <xf numFmtId="14" fontId="7" fillId="0" borderId="0" xfId="0" applyNumberFormat="1" applyFont="1" applyBorder="1" applyAlignment="1" applyProtection="1">
      <alignment horizontal="center" vertical="center" wrapText="1"/>
      <protection locked="0"/>
    </xf>
    <xf numFmtId="167" fontId="7" fillId="6" borderId="0" xfId="4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center"/>
    </xf>
    <xf numFmtId="14" fontId="7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right" vertical="center"/>
    </xf>
    <xf numFmtId="164" fontId="2" fillId="2" borderId="0" xfId="4" applyNumberFormat="1" applyFont="1" applyFill="1" applyBorder="1" applyAlignment="1" applyProtection="1">
      <alignment horizontal="right" vertical="center"/>
    </xf>
    <xf numFmtId="10" fontId="2" fillId="2" borderId="0" xfId="6" applyNumberFormat="1" applyFont="1" applyFill="1" applyBorder="1" applyAlignment="1" applyProtection="1">
      <alignment horizontal="right" vertical="center"/>
    </xf>
    <xf numFmtId="165" fontId="2" fillId="2" borderId="0" xfId="3" applyFont="1" applyFill="1" applyBorder="1" applyAlignment="1" applyProtection="1">
      <alignment horizontal="center" vertical="center"/>
    </xf>
    <xf numFmtId="165" fontId="2" fillId="2" borderId="0" xfId="3" applyFont="1" applyFill="1" applyBorder="1" applyAlignment="1" applyProtection="1">
      <alignment horizontal="left" vertical="top"/>
    </xf>
    <xf numFmtId="165" fontId="2" fillId="2" borderId="0" xfId="3" applyFont="1" applyFill="1" applyBorder="1" applyAlignment="1" applyProtection="1">
      <alignment horizontal="left" vertical="center"/>
    </xf>
    <xf numFmtId="169" fontId="2" fillId="2" borderId="0" xfId="6" applyNumberFormat="1" applyFont="1" applyFill="1" applyBorder="1" applyAlignment="1" applyProtection="1">
      <alignment horizontal="center" vertical="center"/>
    </xf>
    <xf numFmtId="43" fontId="2" fillId="2" borderId="0" xfId="4" applyFont="1" applyFill="1" applyBorder="1" applyAlignment="1" applyProtection="1">
      <alignment horizontal="right" vertical="center"/>
    </xf>
    <xf numFmtId="43" fontId="2" fillId="2" borderId="0" xfId="4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14" fontId="2" fillId="2" borderId="0" xfId="0" applyNumberFormat="1" applyFont="1" applyFill="1" applyAlignment="1">
      <alignment horizontal="center" vertical="center" wrapText="1"/>
    </xf>
    <xf numFmtId="164" fontId="2" fillId="2" borderId="0" xfId="4" applyNumberFormat="1" applyFont="1" applyFill="1" applyAlignment="1">
      <alignment horizontal="right" vertical="center" wrapText="1"/>
    </xf>
    <xf numFmtId="10" fontId="2" fillId="2" borderId="0" xfId="6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horizontal="left" vertical="top" wrapText="1"/>
    </xf>
    <xf numFmtId="169" fontId="2" fillId="2" borderId="0" xfId="6" applyNumberFormat="1" applyFont="1" applyFill="1" applyAlignment="1">
      <alignment horizontal="center" vertical="center" wrapText="1"/>
    </xf>
    <xf numFmtId="43" fontId="2" fillId="2" borderId="0" xfId="4" applyFont="1" applyFill="1" applyAlignment="1">
      <alignment horizontal="right" vertical="center" wrapText="1"/>
    </xf>
    <xf numFmtId="43" fontId="2" fillId="2" borderId="0" xfId="4" applyFont="1" applyFill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164" fontId="2" fillId="2" borderId="0" xfId="4" applyNumberFormat="1" applyFont="1" applyFill="1" applyBorder="1" applyAlignment="1">
      <alignment horizontal="right" vertical="center"/>
    </xf>
    <xf numFmtId="10" fontId="2" fillId="2" borderId="0" xfId="6" applyNumberFormat="1" applyFont="1" applyFill="1" applyBorder="1" applyAlignment="1">
      <alignment horizontal="right" vertical="center"/>
    </xf>
    <xf numFmtId="165" fontId="2" fillId="2" borderId="0" xfId="3" applyFont="1" applyFill="1" applyBorder="1" applyAlignment="1">
      <alignment horizontal="center" vertical="center"/>
    </xf>
    <xf numFmtId="165" fontId="2" fillId="2" borderId="0" xfId="3" applyFont="1" applyFill="1" applyBorder="1" applyAlignment="1">
      <alignment horizontal="left" vertical="center"/>
    </xf>
    <xf numFmtId="43" fontId="2" fillId="2" borderId="0" xfId="4" applyFont="1" applyFill="1" applyBorder="1" applyAlignment="1">
      <alignment horizontal="right" vertical="center"/>
    </xf>
    <xf numFmtId="43" fontId="2" fillId="2" borderId="0" xfId="4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166" fontId="2" fillId="3" borderId="0" xfId="0" applyNumberFormat="1" applyFont="1" applyFill="1" applyBorder="1" applyAlignment="1" applyProtection="1">
      <alignment horizontal="left" vertical="top"/>
      <protection locked="0"/>
    </xf>
    <xf numFmtId="166" fontId="2" fillId="3" borderId="0" xfId="0" applyNumberFormat="1" applyFont="1" applyFill="1" applyBorder="1" applyAlignment="1" applyProtection="1">
      <alignment horizontal="left" vertical="center"/>
      <protection locked="0"/>
    </xf>
    <xf numFmtId="169" fontId="2" fillId="3" borderId="0" xfId="6" applyNumberFormat="1" applyFont="1" applyFill="1" applyBorder="1" applyAlignment="1" applyProtection="1">
      <alignment horizontal="center" vertical="center"/>
      <protection locked="0"/>
    </xf>
    <xf numFmtId="164" fontId="5" fillId="4" borderId="4" xfId="4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6" borderId="0" xfId="0" applyFont="1" applyFill="1" applyAlignment="1">
      <alignment horizontal="left"/>
    </xf>
    <xf numFmtId="14" fontId="8" fillId="6" borderId="0" xfId="0" applyNumberFormat="1" applyFont="1" applyFill="1" applyAlignment="1">
      <alignment horizontal="center"/>
    </xf>
    <xf numFmtId="3" fontId="8" fillId="6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 vertical="center" wrapText="1"/>
    </xf>
    <xf numFmtId="10" fontId="8" fillId="6" borderId="0" xfId="6" applyNumberFormat="1" applyFont="1" applyFill="1" applyAlignment="1">
      <alignment horizontal="right"/>
    </xf>
    <xf numFmtId="43" fontId="8" fillId="6" borderId="0" xfId="4" applyFont="1" applyFill="1" applyAlignment="1">
      <alignment horizontal="center"/>
    </xf>
    <xf numFmtId="0" fontId="8" fillId="6" borderId="0" xfId="0" applyFont="1" applyFill="1" applyAlignment="1">
      <alignment horizontal="center"/>
    </xf>
    <xf numFmtId="3" fontId="8" fillId="6" borderId="0" xfId="0" applyNumberFormat="1" applyFont="1" applyFill="1" applyAlignment="1">
      <alignment horizontal="left"/>
    </xf>
    <xf numFmtId="169" fontId="7" fillId="6" borderId="0" xfId="6" quotePrefix="1" applyNumberFormat="1" applyFont="1" applyFill="1" applyAlignment="1">
      <alignment horizontal="center"/>
    </xf>
    <xf numFmtId="14" fontId="8" fillId="6" borderId="0" xfId="0" applyNumberFormat="1" applyFont="1" applyFill="1" applyAlignment="1">
      <alignment horizontal="left"/>
    </xf>
    <xf numFmtId="43" fontId="9" fillId="0" borderId="0" xfId="4" applyFont="1" applyAlignment="1">
      <alignment horizontal="justify" vertical="center" wrapText="1"/>
    </xf>
    <xf numFmtId="0" fontId="7" fillId="6" borderId="0" xfId="0" applyFont="1" applyFill="1" applyAlignment="1">
      <alignment horizontal="left"/>
    </xf>
    <xf numFmtId="14" fontId="7" fillId="6" borderId="0" xfId="0" applyNumberFormat="1" applyFont="1" applyFill="1" applyAlignment="1">
      <alignment horizontal="center"/>
    </xf>
    <xf numFmtId="3" fontId="7" fillId="6" borderId="0" xfId="0" applyNumberFormat="1" applyFont="1" applyFill="1" applyAlignment="1">
      <alignment horizontal="right"/>
    </xf>
    <xf numFmtId="3" fontId="7" fillId="6" borderId="0" xfId="0" applyNumberFormat="1" applyFont="1" applyFill="1" applyAlignment="1">
      <alignment horizontal="right" vertical="center" wrapText="1"/>
    </xf>
    <xf numFmtId="164" fontId="7" fillId="0" borderId="0" xfId="4" applyNumberFormat="1" applyFont="1" applyFill="1" applyBorder="1" applyAlignment="1" applyProtection="1">
      <alignment horizontal="right" vertical="center" wrapText="1"/>
    </xf>
    <xf numFmtId="10" fontId="7" fillId="6" borderId="0" xfId="6" applyNumberFormat="1" applyFont="1" applyFill="1" applyAlignment="1">
      <alignment horizontal="right"/>
    </xf>
    <xf numFmtId="0" fontId="7" fillId="6" borderId="0" xfId="0" applyFont="1" applyFill="1" applyAlignment="1">
      <alignment horizontal="center"/>
    </xf>
    <xf numFmtId="3" fontId="7" fillId="6" borderId="0" xfId="0" applyNumberFormat="1" applyFont="1" applyFill="1" applyAlignment="1">
      <alignment horizontal="left"/>
    </xf>
    <xf numFmtId="169" fontId="7" fillId="0" borderId="0" xfId="6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4" fontId="7" fillId="6" borderId="0" xfId="0" applyNumberFormat="1" applyFont="1" applyFill="1" applyAlignment="1">
      <alignment horizontal="left"/>
    </xf>
    <xf numFmtId="166" fontId="2" fillId="3" borderId="0" xfId="0" applyNumberFormat="1" applyFont="1" applyFill="1" applyBorder="1" applyAlignment="1" applyProtection="1">
      <alignment vertical="center"/>
      <protection locked="0"/>
    </xf>
    <xf numFmtId="166" fontId="2" fillId="3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10" fontId="2" fillId="2" borderId="0" xfId="6" applyNumberFormat="1" applyFont="1" applyFill="1" applyBorder="1" applyAlignment="1" applyProtection="1">
      <alignment horizontal="center" vertical="center"/>
    </xf>
    <xf numFmtId="10" fontId="2" fillId="2" borderId="0" xfId="6" applyNumberFormat="1" applyFont="1" applyFill="1" applyAlignment="1">
      <alignment horizontal="center" vertical="center" wrapText="1"/>
    </xf>
    <xf numFmtId="10" fontId="2" fillId="2" borderId="0" xfId="6" applyNumberFormat="1" applyFont="1" applyFill="1" applyBorder="1" applyAlignment="1">
      <alignment horizontal="center" vertical="center"/>
    </xf>
    <xf numFmtId="10" fontId="7" fillId="0" borderId="0" xfId="6" applyNumberFormat="1" applyFont="1" applyBorder="1" applyAlignment="1" applyProtection="1">
      <alignment horizontal="center" vertical="center" wrapText="1"/>
      <protection locked="0"/>
    </xf>
    <xf numFmtId="10" fontId="7" fillId="0" borderId="0" xfId="6" applyNumberFormat="1" applyFont="1" applyFill="1" applyAlignment="1">
      <alignment horizontal="center"/>
    </xf>
    <xf numFmtId="10" fontId="7" fillId="6" borderId="0" xfId="6" applyNumberFormat="1" applyFont="1" applyFill="1" applyBorder="1" applyAlignment="1" applyProtection="1">
      <alignment horizontal="right" vertical="center"/>
    </xf>
    <xf numFmtId="0" fontId="13" fillId="7" borderId="0" xfId="7" applyFont="1" applyFill="1"/>
    <xf numFmtId="0" fontId="14" fillId="7" borderId="0" xfId="7" applyFont="1" applyFill="1" applyAlignment="1"/>
    <xf numFmtId="0" fontId="15" fillId="7" borderId="0" xfId="7" applyFont="1" applyFill="1" applyAlignment="1">
      <alignment horizontal="center"/>
    </xf>
    <xf numFmtId="0" fontId="16" fillId="7" borderId="0" xfId="7" applyFont="1" applyFill="1"/>
    <xf numFmtId="0" fontId="18" fillId="5" borderId="31" xfId="7" applyFont="1" applyFill="1" applyBorder="1"/>
    <xf numFmtId="49" fontId="21" fillId="8" borderId="33" xfId="7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vertical="center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Protection="1">
      <protection locked="0"/>
    </xf>
    <xf numFmtId="14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right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8" fillId="0" borderId="0" xfId="6" applyNumberFormat="1" applyFont="1" applyFill="1" applyAlignment="1">
      <alignment horizontal="right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3" fontId="7" fillId="6" borderId="0" xfId="4" applyFont="1" applyFill="1" applyAlignment="1">
      <alignment horizontal="center"/>
    </xf>
    <xf numFmtId="14" fontId="7" fillId="0" borderId="0" xfId="0" applyNumberFormat="1" applyFont="1" applyAlignment="1">
      <alignment horizontal="left" vertical="center"/>
    </xf>
    <xf numFmtId="10" fontId="8" fillId="6" borderId="0" xfId="6" applyNumberFormat="1" applyFont="1" applyFill="1" applyAlignment="1">
      <alignment horizontal="center"/>
    </xf>
    <xf numFmtId="10" fontId="8" fillId="6" borderId="0" xfId="6" applyNumberFormat="1" applyFont="1" applyFill="1" applyAlignment="1">
      <alignment horizontal="right" vertical="center"/>
    </xf>
    <xf numFmtId="43" fontId="8" fillId="6" borderId="0" xfId="4" applyFont="1" applyFill="1" applyAlignment="1">
      <alignment horizontal="center" vertical="center"/>
    </xf>
    <xf numFmtId="14" fontId="8" fillId="6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8" fillId="6" borderId="0" xfId="0" applyFont="1" applyFill="1"/>
    <xf numFmtId="14" fontId="8" fillId="6" borderId="0" xfId="0" applyNumberFormat="1" applyFont="1" applyFill="1"/>
    <xf numFmtId="170" fontId="8" fillId="6" borderId="0" xfId="0" applyNumberFormat="1" applyFont="1" applyFill="1"/>
    <xf numFmtId="170" fontId="8" fillId="0" borderId="0" xfId="0" applyNumberFormat="1" applyFont="1" applyAlignment="1">
      <alignment vertical="center" wrapText="1"/>
    </xf>
    <xf numFmtId="170" fontId="7" fillId="6" borderId="0" xfId="4" applyNumberFormat="1" applyFont="1" applyFill="1" applyBorder="1" applyAlignment="1" applyProtection="1">
      <alignment vertical="center"/>
    </xf>
    <xf numFmtId="14" fontId="8" fillId="6" borderId="0" xfId="0" applyNumberFormat="1" applyFont="1" applyFill="1" applyAlignment="1">
      <alignment horizontal="right"/>
    </xf>
    <xf numFmtId="3" fontId="8" fillId="6" borderId="0" xfId="0" applyNumberFormat="1" applyFont="1" applyFill="1"/>
    <xf numFmtId="3" fontId="8" fillId="0" borderId="0" xfId="0" applyNumberFormat="1" applyFont="1" applyAlignment="1">
      <alignment vertical="center" wrapText="1"/>
    </xf>
    <xf numFmtId="43" fontId="8" fillId="0" borderId="0" xfId="0" applyNumberFormat="1" applyFont="1" applyAlignment="1">
      <alignment horizontal="center" vertical="center" wrapText="1"/>
    </xf>
    <xf numFmtId="170" fontId="8" fillId="0" borderId="0" xfId="1" applyNumberFormat="1" applyFont="1" applyAlignment="1">
      <alignment vertical="center" wrapText="1"/>
    </xf>
    <xf numFmtId="170" fontId="7" fillId="6" borderId="0" xfId="4" applyNumberFormat="1" applyFont="1" applyFill="1" applyBorder="1" applyAlignment="1" applyProtection="1">
      <alignment horizontal="right" vertical="center"/>
    </xf>
    <xf numFmtId="10" fontId="8" fillId="6" borderId="0" xfId="2" applyNumberFormat="1" applyFont="1" applyFill="1"/>
    <xf numFmtId="170" fontId="0" fillId="0" borderId="0" xfId="0" applyNumberFormat="1"/>
    <xf numFmtId="0" fontId="8" fillId="6" borderId="0" xfId="0" applyFont="1" applyFill="1" applyAlignment="1">
      <alignment horizontal="center" vertical="center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14" fontId="5" fillId="4" borderId="20" xfId="0" applyNumberFormat="1" applyFont="1" applyFill="1" applyBorder="1" applyAlignment="1">
      <alignment horizontal="center" vertical="center" wrapText="1"/>
    </xf>
    <xf numFmtId="165" fontId="5" fillId="4" borderId="20" xfId="3" applyFont="1" applyFill="1" applyBorder="1" applyAlignment="1">
      <alignment horizontal="center" vertical="center" wrapText="1"/>
    </xf>
    <xf numFmtId="164" fontId="7" fillId="5" borderId="20" xfId="1" applyNumberFormat="1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165" fontId="6" fillId="4" borderId="20" xfId="3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14" fontId="7" fillId="5" borderId="20" xfId="0" applyNumberFormat="1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164" fontId="5" fillId="4" borderId="20" xfId="4" applyNumberFormat="1" applyFont="1" applyFill="1" applyBorder="1" applyAlignment="1">
      <alignment horizontal="center" vertical="center" wrapText="1"/>
    </xf>
    <xf numFmtId="169" fontId="6" fillId="4" borderId="20" xfId="6" applyNumberFormat="1" applyFont="1" applyFill="1" applyBorder="1" applyAlignment="1">
      <alignment horizontal="center" vertical="center" wrapText="1"/>
    </xf>
    <xf numFmtId="43" fontId="7" fillId="5" borderId="20" xfId="4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0" xfId="0" applyNumberFormat="1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left" vertical="center"/>
    </xf>
    <xf numFmtId="3" fontId="8" fillId="6" borderId="0" xfId="0" applyNumberFormat="1" applyFont="1" applyFill="1" applyAlignment="1">
      <alignment horizontal="left" vertical="center"/>
    </xf>
    <xf numFmtId="169" fontId="7" fillId="6" borderId="0" xfId="6" quotePrefix="1" applyNumberFormat="1" applyFont="1" applyFill="1" applyAlignment="1">
      <alignment horizontal="center" vertical="center"/>
    </xf>
    <xf numFmtId="0" fontId="6" fillId="4" borderId="42" xfId="5" applyNumberFormat="1" applyFont="1" applyFill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4" fontId="7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left" vertical="center"/>
    </xf>
    <xf numFmtId="43" fontId="8" fillId="0" borderId="0" xfId="4" applyFont="1" applyAlignment="1">
      <alignment horizontal="right" vertical="center"/>
    </xf>
    <xf numFmtId="14" fontId="8" fillId="0" borderId="0" xfId="0" applyNumberFormat="1" applyFont="1" applyAlignment="1">
      <alignment horizontal="left" vertical="center"/>
    </xf>
    <xf numFmtId="43" fontId="7" fillId="0" borderId="0" xfId="4" applyFont="1" applyBorder="1" applyAlignment="1" applyProtection="1">
      <alignment horizontal="center" vertical="center"/>
      <protection locked="0"/>
    </xf>
    <xf numFmtId="43" fontId="9" fillId="0" borderId="0" xfId="4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4" fontId="7" fillId="6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43" fontId="7" fillId="0" borderId="0" xfId="4" applyFont="1" applyAlignment="1">
      <alignment horizontal="right" vertical="center"/>
    </xf>
    <xf numFmtId="43" fontId="11" fillId="0" borderId="0" xfId="4" applyFont="1" applyAlignment="1">
      <alignment horizontal="justify" vertical="center"/>
    </xf>
    <xf numFmtId="0" fontId="7" fillId="0" borderId="0" xfId="5" applyNumberFormat="1" applyFont="1" applyBorder="1" applyAlignment="1" applyProtection="1">
      <alignment horizontal="left" vertical="center"/>
      <protection locked="0"/>
    </xf>
    <xf numFmtId="0" fontId="7" fillId="0" borderId="0" xfId="5" applyNumberFormat="1" applyFont="1" applyBorder="1" applyAlignment="1" applyProtection="1">
      <alignment horizontal="center" vertical="center"/>
      <protection locked="0"/>
    </xf>
    <xf numFmtId="168" fontId="7" fillId="0" borderId="0" xfId="0" applyNumberFormat="1" applyFont="1" applyBorder="1" applyAlignment="1" applyProtection="1">
      <alignment horizontal="center" vertical="center"/>
      <protection locked="0"/>
    </xf>
    <xf numFmtId="43" fontId="7" fillId="0" borderId="0" xfId="4" applyFont="1" applyBorder="1" applyAlignment="1" applyProtection="1">
      <alignment horizontal="right" vertical="center"/>
      <protection locked="0"/>
    </xf>
    <xf numFmtId="10" fontId="7" fillId="0" borderId="0" xfId="6" applyNumberFormat="1" applyFont="1" applyBorder="1" applyAlignment="1" applyProtection="1">
      <alignment horizontal="right" vertical="center"/>
      <protection locked="0"/>
    </xf>
    <xf numFmtId="3" fontId="8" fillId="0" borderId="0" xfId="0" applyNumberFormat="1" applyFont="1" applyAlignment="1">
      <alignment horizontal="left" vertical="top"/>
    </xf>
    <xf numFmtId="0" fontId="7" fillId="0" borderId="0" xfId="0" applyFont="1" applyFill="1" applyBorder="1" applyAlignment="1" applyProtection="1">
      <alignment horizontal="left" vertical="center"/>
    </xf>
    <xf numFmtId="3" fontId="7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4" fontId="7" fillId="0" borderId="0" xfId="5" applyNumberFormat="1" applyFont="1" applyBorder="1" applyAlignment="1" applyProtection="1">
      <alignment horizontal="center" vertical="center"/>
      <protection locked="0"/>
    </xf>
    <xf numFmtId="0" fontId="7" fillId="0" borderId="0" xfId="5" applyNumberFormat="1" applyFont="1" applyBorder="1" applyAlignment="1" applyProtection="1">
      <alignment horizontal="left" vertical="top"/>
      <protection locked="0"/>
    </xf>
    <xf numFmtId="169" fontId="7" fillId="0" borderId="0" xfId="6" applyNumberFormat="1" applyFont="1" applyFill="1" applyBorder="1" applyAlignment="1" applyProtection="1">
      <alignment horizontal="center" vertical="center"/>
    </xf>
    <xf numFmtId="43" fontId="7" fillId="0" borderId="0" xfId="4" applyFont="1" applyFill="1" applyBorder="1" applyAlignment="1" applyProtection="1">
      <alignment vertical="center"/>
    </xf>
    <xf numFmtId="10" fontId="7" fillId="0" borderId="0" xfId="6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10" fontId="7" fillId="0" borderId="0" xfId="6" applyNumberFormat="1" applyFont="1" applyAlignment="1">
      <alignment horizontal="right" vertical="center"/>
    </xf>
    <xf numFmtId="3" fontId="7" fillId="0" borderId="0" xfId="0" applyNumberFormat="1" applyFont="1" applyAlignment="1">
      <alignment horizontal="left" vertical="top"/>
    </xf>
    <xf numFmtId="14" fontId="8" fillId="0" borderId="0" xfId="0" applyNumberFormat="1" applyFont="1" applyAlignment="1">
      <alignment horizontal="center" vertical="center"/>
    </xf>
    <xf numFmtId="10" fontId="8" fillId="0" borderId="0" xfId="6" applyNumberFormat="1" applyFont="1" applyAlignment="1">
      <alignment horizontal="right" vertical="center"/>
    </xf>
    <xf numFmtId="3" fontId="8" fillId="0" borderId="0" xfId="0" applyNumberFormat="1" applyFont="1" applyAlignment="1">
      <alignment horizontal="left" vertical="center" wrapText="1"/>
    </xf>
    <xf numFmtId="10" fontId="7" fillId="6" borderId="0" xfId="6" quotePrefix="1" applyNumberFormat="1" applyFont="1" applyFill="1" applyAlignment="1">
      <alignment horizontal="center"/>
    </xf>
    <xf numFmtId="43" fontId="8" fillId="0" borderId="0" xfId="4" applyFont="1" applyAlignment="1">
      <alignment horizontal="right" vertical="center" wrapText="1"/>
    </xf>
    <xf numFmtId="14" fontId="8" fillId="0" borderId="0" xfId="0" applyNumberFormat="1" applyFont="1" applyAlignment="1">
      <alignment horizontal="left" vertical="center" wrapText="1"/>
    </xf>
    <xf numFmtId="43" fontId="7" fillId="0" borderId="0" xfId="4" applyFont="1" applyBorder="1" applyAlignment="1" applyProtection="1">
      <alignment horizontal="center" vertical="center" wrapText="1"/>
      <protection locked="0"/>
    </xf>
    <xf numFmtId="0" fontId="6" fillId="4" borderId="43" xfId="0" applyFont="1" applyFill="1" applyBorder="1" applyAlignment="1" applyProtection="1">
      <alignment horizontal="center" vertical="center" wrapText="1"/>
    </xf>
    <xf numFmtId="14" fontId="6" fillId="4" borderId="43" xfId="0" applyNumberFormat="1" applyFont="1" applyFill="1" applyBorder="1" applyAlignment="1" applyProtection="1">
      <alignment horizontal="center" vertical="center" wrapText="1"/>
    </xf>
    <xf numFmtId="164" fontId="6" fillId="4" borderId="43" xfId="4" applyNumberFormat="1" applyFont="1" applyFill="1" applyBorder="1" applyAlignment="1" applyProtection="1">
      <alignment horizontal="right" vertical="center" wrapText="1"/>
    </xf>
    <xf numFmtId="10" fontId="6" fillId="4" borderId="43" xfId="6" applyNumberFormat="1" applyFont="1" applyFill="1" applyBorder="1" applyAlignment="1" applyProtection="1">
      <alignment horizontal="right" vertical="center" wrapText="1"/>
    </xf>
    <xf numFmtId="39" fontId="6" fillId="4" borderId="43" xfId="5" applyFont="1" applyFill="1" applyBorder="1" applyAlignment="1" applyProtection="1">
      <alignment horizontal="center" vertical="center" wrapText="1"/>
    </xf>
    <xf numFmtId="43" fontId="6" fillId="4" borderId="44" xfId="4" applyFont="1" applyFill="1" applyBorder="1" applyAlignment="1" applyProtection="1">
      <alignment horizontal="center" vertical="center" wrapText="1"/>
    </xf>
    <xf numFmtId="164" fontId="7" fillId="0" borderId="0" xfId="4" applyNumberFormat="1" applyFont="1" applyFill="1" applyAlignment="1">
      <alignment horizontal="right" vertical="center" wrapText="1"/>
    </xf>
    <xf numFmtId="3" fontId="7" fillId="0" borderId="0" xfId="0" applyNumberFormat="1" applyFont="1" applyAlignment="1">
      <alignment horizontal="left" vertical="center" wrapText="1"/>
    </xf>
    <xf numFmtId="43" fontId="7" fillId="0" borderId="0" xfId="4" applyFont="1" applyAlignment="1">
      <alignment horizontal="right" vertical="center" wrapText="1"/>
    </xf>
    <xf numFmtId="14" fontId="7" fillId="0" borderId="0" xfId="0" applyNumberFormat="1" applyFont="1" applyAlignment="1">
      <alignment horizontal="left" vertical="center" wrapText="1"/>
    </xf>
    <xf numFmtId="43" fontId="11" fillId="0" borderId="0" xfId="4" applyFont="1" applyAlignment="1">
      <alignment horizontal="justify" vertical="center" wrapText="1"/>
    </xf>
    <xf numFmtId="0" fontId="7" fillId="0" borderId="0" xfId="5" applyNumberFormat="1" applyFont="1" applyBorder="1" applyAlignment="1" applyProtection="1">
      <alignment horizontal="left" vertical="center" wrapText="1"/>
      <protection locked="0"/>
    </xf>
    <xf numFmtId="0" fontId="7" fillId="0" borderId="0" xfId="5" applyNumberFormat="1" applyFont="1" applyBorder="1" applyAlignment="1" applyProtection="1">
      <alignment horizontal="center" vertical="center" wrapText="1"/>
      <protection locked="0"/>
    </xf>
    <xf numFmtId="168" fontId="7" fillId="0" borderId="0" xfId="0" applyNumberFormat="1" applyFont="1" applyBorder="1" applyAlignment="1" applyProtection="1">
      <alignment horizontal="center" vertical="center" wrapText="1"/>
      <protection locked="0"/>
    </xf>
    <xf numFmtId="43" fontId="7" fillId="0" borderId="0" xfId="4" applyFont="1" applyBorder="1" applyAlignment="1" applyProtection="1">
      <alignment horizontal="right" vertical="center" wrapText="1"/>
      <protection locked="0"/>
    </xf>
    <xf numFmtId="164" fontId="7" fillId="0" borderId="0" xfId="4" applyNumberFormat="1" applyFont="1" applyBorder="1" applyAlignment="1" applyProtection="1">
      <alignment horizontal="right" vertical="center" wrapText="1"/>
      <protection locked="0"/>
    </xf>
    <xf numFmtId="10" fontId="7" fillId="0" borderId="0" xfId="6" applyNumberFormat="1" applyFont="1" applyBorder="1" applyAlignment="1" applyProtection="1">
      <alignment horizontal="right" vertical="center" wrapText="1"/>
      <protection locked="0"/>
    </xf>
    <xf numFmtId="3" fontId="8" fillId="0" borderId="0" xfId="0" applyNumberFormat="1" applyFont="1" applyAlignment="1">
      <alignment horizontal="left" vertical="top" wrapText="1"/>
    </xf>
    <xf numFmtId="169" fontId="7" fillId="0" borderId="0" xfId="6" applyNumberFormat="1" applyFont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3" fontId="7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10" fontId="6" fillId="4" borderId="43" xfId="6" applyNumberFormat="1" applyFont="1" applyFill="1" applyBorder="1" applyAlignment="1" applyProtection="1">
      <alignment horizontal="center" vertical="center" wrapText="1"/>
    </xf>
    <xf numFmtId="171" fontId="8" fillId="6" borderId="0" xfId="6" applyNumberFormat="1" applyFont="1" applyFill="1" applyAlignment="1">
      <alignment horizontal="center"/>
    </xf>
    <xf numFmtId="170" fontId="2" fillId="2" borderId="0" xfId="0" applyNumberFormat="1" applyFont="1" applyFill="1" applyBorder="1" applyAlignment="1" applyProtection="1">
      <alignment vertical="center"/>
    </xf>
    <xf numFmtId="170" fontId="2" fillId="2" borderId="0" xfId="0" applyNumberFormat="1" applyFont="1" applyFill="1" applyAlignment="1">
      <alignment vertical="center" wrapText="1"/>
    </xf>
    <xf numFmtId="170" fontId="2" fillId="2" borderId="0" xfId="0" applyNumberFormat="1" applyFont="1" applyFill="1" applyBorder="1" applyAlignment="1">
      <alignment vertical="center"/>
    </xf>
    <xf numFmtId="170" fontId="8" fillId="6" borderId="0" xfId="0" applyNumberFormat="1" applyFont="1" applyFill="1" applyAlignment="1">
      <alignment horizontal="right"/>
    </xf>
    <xf numFmtId="170" fontId="8" fillId="0" borderId="0" xfId="0" applyNumberFormat="1" applyFont="1" applyAlignment="1">
      <alignment horizontal="right" vertical="center"/>
    </xf>
    <xf numFmtId="170" fontId="8" fillId="6" borderId="0" xfId="0" applyNumberFormat="1" applyFont="1" applyFill="1" applyAlignment="1">
      <alignment horizontal="right" vertical="center"/>
    </xf>
    <xf numFmtId="170" fontId="7" fillId="6" borderId="0" xfId="0" applyNumberFormat="1" applyFont="1" applyFill="1" applyAlignment="1">
      <alignment horizontal="right"/>
    </xf>
    <xf numFmtId="170" fontId="7" fillId="6" borderId="0" xfId="0" applyNumberFormat="1" applyFont="1" applyFill="1" applyAlignment="1">
      <alignment horizontal="right" vertical="center"/>
    </xf>
    <xf numFmtId="170" fontId="7" fillId="0" borderId="0" xfId="4" applyNumberFormat="1" applyFont="1" applyBorder="1" applyAlignment="1" applyProtection="1">
      <alignment horizontal="right" vertical="center"/>
      <protection locked="0"/>
    </xf>
    <xf numFmtId="170" fontId="7" fillId="0" borderId="0" xfId="0" applyNumberFormat="1" applyFont="1" applyFill="1" applyAlignment="1">
      <alignment horizontal="right" vertical="center"/>
    </xf>
    <xf numFmtId="170" fontId="8" fillId="0" borderId="0" xfId="0" applyNumberFormat="1" applyFont="1" applyFill="1" applyAlignment="1">
      <alignment horizontal="right" vertical="center"/>
    </xf>
    <xf numFmtId="170" fontId="2" fillId="2" borderId="0" xfId="1" applyNumberFormat="1" applyFont="1" applyFill="1" applyBorder="1" applyAlignment="1" applyProtection="1">
      <alignment vertical="center"/>
    </xf>
    <xf numFmtId="170" fontId="2" fillId="2" borderId="0" xfId="1" applyNumberFormat="1" applyFont="1" applyFill="1" applyAlignment="1">
      <alignment vertical="center" wrapText="1"/>
    </xf>
    <xf numFmtId="170" fontId="2" fillId="2" borderId="0" xfId="1" applyNumberFormat="1" applyFont="1" applyFill="1" applyBorder="1" applyAlignment="1">
      <alignment vertical="center"/>
    </xf>
    <xf numFmtId="170" fontId="5" fillId="4" borderId="4" xfId="1" applyNumberFormat="1" applyFont="1" applyFill="1" applyBorder="1" applyAlignment="1">
      <alignment horizontal="center" vertical="center" wrapText="1"/>
    </xf>
    <xf numFmtId="170" fontId="7" fillId="0" borderId="0" xfId="4" applyNumberFormat="1" applyFont="1" applyFill="1" applyBorder="1" applyAlignment="1" applyProtection="1">
      <alignment horizontal="right" vertical="center"/>
    </xf>
    <xf numFmtId="170" fontId="7" fillId="6" borderId="0" xfId="4" applyNumberFormat="1" applyFont="1" applyFill="1" applyBorder="1" applyAlignment="1" applyProtection="1">
      <alignment horizontal="right"/>
    </xf>
    <xf numFmtId="170" fontId="7" fillId="0" borderId="0" xfId="4" applyNumberFormat="1" applyFont="1" applyFill="1" applyAlignment="1">
      <alignment horizontal="right" vertical="center"/>
    </xf>
    <xf numFmtId="170" fontId="7" fillId="6" borderId="0" xfId="4" applyNumberFormat="1" applyFont="1" applyFill="1" applyAlignment="1">
      <alignment horizontal="right" vertical="center"/>
    </xf>
    <xf numFmtId="170" fontId="7" fillId="0" borderId="0" xfId="4" applyNumberFormat="1" applyFont="1" applyAlignment="1">
      <alignment horizontal="right" vertical="center"/>
    </xf>
    <xf numFmtId="170" fontId="5" fillId="4" borderId="21" xfId="1" applyNumberFormat="1" applyFont="1" applyFill="1" applyBorder="1" applyAlignment="1">
      <alignment horizontal="center" vertical="center" wrapText="1"/>
    </xf>
    <xf numFmtId="170" fontId="8" fillId="0" borderId="0" xfId="4" applyNumberFormat="1" applyFont="1" applyFill="1" applyAlignment="1">
      <alignment horizontal="right" vertical="center"/>
    </xf>
    <xf numFmtId="0" fontId="0" fillId="0" borderId="0" xfId="0" applyAlignment="1">
      <alignment wrapText="1"/>
    </xf>
    <xf numFmtId="14" fontId="8" fillId="0" borderId="0" xfId="0" applyNumberFormat="1" applyFont="1" applyFill="1" applyAlignment="1">
      <alignment horizontal="left"/>
    </xf>
    <xf numFmtId="172" fontId="8" fillId="0" borderId="0" xfId="0" applyNumberFormat="1" applyFont="1" applyFill="1" applyAlignment="1">
      <alignment horizontal="center"/>
    </xf>
    <xf numFmtId="173" fontId="8" fillId="6" borderId="0" xfId="6" applyNumberFormat="1" applyFont="1" applyFill="1" applyAlignment="1">
      <alignment horizontal="right"/>
    </xf>
    <xf numFmtId="173" fontId="8" fillId="6" borderId="0" xfId="6" applyNumberFormat="1" applyFont="1" applyFill="1" applyAlignment="1">
      <alignment horizontal="right" vertical="center"/>
    </xf>
    <xf numFmtId="173" fontId="7" fillId="0" borderId="0" xfId="6" applyNumberFormat="1" applyFont="1" applyFill="1" applyAlignment="1">
      <alignment horizontal="right" vertical="center"/>
    </xf>
    <xf numFmtId="172" fontId="6" fillId="4" borderId="43" xfId="0" applyNumberFormat="1" applyFont="1" applyFill="1" applyBorder="1" applyAlignment="1" applyProtection="1">
      <alignment horizontal="center" vertical="center"/>
    </xf>
    <xf numFmtId="172" fontId="6" fillId="4" borderId="43" xfId="5" applyNumberFormat="1" applyFont="1" applyFill="1" applyBorder="1" applyAlignment="1" applyProtection="1">
      <alignment horizontal="center" vertical="center"/>
    </xf>
    <xf numFmtId="172" fontId="2" fillId="4" borderId="43" xfId="6" applyNumberFormat="1" applyFont="1" applyFill="1" applyBorder="1" applyAlignment="1" applyProtection="1">
      <alignment horizontal="center" vertical="center"/>
    </xf>
    <xf numFmtId="172" fontId="6" fillId="4" borderId="44" xfId="4" applyNumberFormat="1" applyFont="1" applyFill="1" applyBorder="1" applyAlignment="1" applyProtection="1">
      <alignment horizontal="center" vertical="center"/>
    </xf>
    <xf numFmtId="172" fontId="6" fillId="4" borderId="43" xfId="4" applyNumberFormat="1" applyFont="1" applyFill="1" applyBorder="1" applyAlignment="1" applyProtection="1">
      <alignment horizontal="center" vertical="center"/>
    </xf>
    <xf numFmtId="172" fontId="5" fillId="4" borderId="43" xfId="4" applyNumberFormat="1" applyFont="1" applyFill="1" applyBorder="1" applyAlignment="1">
      <alignment horizontal="center" vertical="center"/>
    </xf>
    <xf numFmtId="172" fontId="2" fillId="4" borderId="43" xfId="6" applyNumberFormat="1" applyFont="1" applyFill="1" applyBorder="1" applyAlignment="1">
      <alignment horizontal="center" vertical="center"/>
    </xf>
    <xf numFmtId="172" fontId="5" fillId="4" borderId="44" xfId="4" applyNumberFormat="1" applyFont="1" applyFill="1" applyBorder="1" applyAlignment="1">
      <alignment horizontal="center" vertical="center"/>
    </xf>
    <xf numFmtId="172" fontId="6" fillId="4" borderId="43" xfId="6" applyNumberFormat="1" applyFont="1" applyFill="1" applyBorder="1" applyAlignment="1" applyProtection="1">
      <alignment horizontal="center" vertical="center"/>
    </xf>
    <xf numFmtId="172" fontId="6" fillId="4" borderId="43" xfId="5" applyNumberFormat="1" applyFont="1" applyFill="1" applyBorder="1" applyAlignment="1" applyProtection="1">
      <alignment horizontal="center" vertical="top"/>
    </xf>
    <xf numFmtId="172" fontId="0" fillId="0" borderId="0" xfId="0" applyNumberFormat="1" applyAlignment="1">
      <alignment horizontal="center"/>
    </xf>
    <xf numFmtId="172" fontId="6" fillId="4" borderId="43" xfId="4" applyNumberFormat="1" applyFont="1" applyFill="1" applyBorder="1" applyAlignment="1" applyProtection="1">
      <alignment horizontal="center" vertical="top"/>
    </xf>
    <xf numFmtId="172" fontId="5" fillId="4" borderId="43" xfId="6" applyNumberFormat="1" applyFont="1" applyFill="1" applyBorder="1" applyAlignment="1">
      <alignment horizontal="center" vertical="center"/>
    </xf>
    <xf numFmtId="172" fontId="5" fillId="4" borderId="43" xfId="4" applyNumberFormat="1" applyFont="1" applyFill="1" applyBorder="1" applyAlignment="1">
      <alignment horizontal="center" vertical="top"/>
    </xf>
    <xf numFmtId="172" fontId="6" fillId="4" borderId="43" xfId="0" applyNumberFormat="1" applyFont="1" applyFill="1" applyBorder="1" applyAlignment="1" applyProtection="1">
      <alignment horizontal="center" vertical="center" wrapText="1"/>
    </xf>
    <xf numFmtId="172" fontId="6" fillId="4" borderId="43" xfId="5" applyNumberFormat="1" applyFont="1" applyFill="1" applyBorder="1" applyAlignment="1" applyProtection="1">
      <alignment horizontal="center" vertical="center" wrapText="1"/>
    </xf>
    <xf numFmtId="172" fontId="2" fillId="4" borderId="43" xfId="6" applyNumberFormat="1" applyFont="1" applyFill="1" applyBorder="1" applyAlignment="1" applyProtection="1">
      <alignment horizontal="center" vertical="center" wrapText="1"/>
    </xf>
    <xf numFmtId="172" fontId="6" fillId="4" borderId="44" xfId="4" applyNumberFormat="1" applyFont="1" applyFill="1" applyBorder="1" applyAlignment="1" applyProtection="1">
      <alignment horizontal="center" vertical="center" wrapText="1"/>
    </xf>
    <xf numFmtId="172" fontId="6" fillId="4" borderId="43" xfId="4" applyNumberFormat="1" applyFont="1" applyFill="1" applyBorder="1" applyAlignment="1" applyProtection="1">
      <alignment horizontal="center" vertical="center" wrapText="1"/>
    </xf>
    <xf numFmtId="172" fontId="6" fillId="4" borderId="43" xfId="6" applyNumberFormat="1" applyFont="1" applyFill="1" applyBorder="1" applyAlignment="1" applyProtection="1">
      <alignment horizontal="center" vertical="center" wrapText="1"/>
    </xf>
    <xf numFmtId="172" fontId="6" fillId="4" borderId="43" xfId="5" applyNumberFormat="1" applyFont="1" applyFill="1" applyBorder="1" applyAlignment="1" applyProtection="1">
      <alignment horizontal="center" vertical="top" wrapText="1"/>
    </xf>
    <xf numFmtId="172" fontId="6" fillId="4" borderId="43" xfId="4" applyNumberFormat="1" applyFont="1" applyFill="1" applyBorder="1" applyAlignment="1" applyProtection="1">
      <alignment horizontal="center" vertical="top" wrapText="1"/>
    </xf>
    <xf numFmtId="172" fontId="6" fillId="4" borderId="26" xfId="0" applyNumberFormat="1" applyFont="1" applyFill="1" applyBorder="1" applyAlignment="1" applyProtection="1">
      <alignment horizontal="center" vertical="center" wrapText="1"/>
    </xf>
    <xf numFmtId="172" fontId="6" fillId="4" borderId="26" xfId="5" applyNumberFormat="1" applyFont="1" applyFill="1" applyBorder="1" applyAlignment="1" applyProtection="1">
      <alignment horizontal="center" vertical="center" wrapText="1"/>
    </xf>
    <xf numFmtId="172" fontId="5" fillId="4" borderId="26" xfId="4" applyNumberFormat="1" applyFont="1" applyFill="1" applyBorder="1" applyAlignment="1">
      <alignment horizontal="center" vertical="center"/>
    </xf>
    <xf numFmtId="172" fontId="6" fillId="4" borderId="26" xfId="5" applyNumberFormat="1" applyFont="1" applyFill="1" applyBorder="1" applyAlignment="1" applyProtection="1">
      <alignment horizontal="center" vertical="center"/>
    </xf>
    <xf numFmtId="172" fontId="6" fillId="4" borderId="26" xfId="1" applyNumberFormat="1" applyFont="1" applyFill="1" applyBorder="1" applyAlignment="1" applyProtection="1">
      <alignment horizontal="center" vertical="center" wrapText="1"/>
    </xf>
    <xf numFmtId="172" fontId="6" fillId="4" borderId="26" xfId="5" applyNumberFormat="1" applyFont="1" applyFill="1" applyBorder="1" applyAlignment="1" applyProtection="1">
      <alignment horizontal="center" vertical="top" wrapText="1"/>
    </xf>
    <xf numFmtId="172" fontId="0" fillId="0" borderId="0" xfId="0" applyNumberFormat="1" applyAlignment="1">
      <alignment horizontal="center" vertical="center"/>
    </xf>
    <xf numFmtId="172" fontId="5" fillId="4" borderId="26" xfId="4" applyNumberFormat="1" applyFont="1" applyFill="1" applyBorder="1" applyAlignment="1">
      <alignment horizontal="center" vertical="top"/>
    </xf>
    <xf numFmtId="172" fontId="6" fillId="4" borderId="42" xfId="5" applyNumberFormat="1" applyFont="1" applyFill="1" applyBorder="1" applyAlignment="1" applyProtection="1">
      <alignment horizontal="left" vertical="center"/>
    </xf>
    <xf numFmtId="172" fontId="6" fillId="4" borderId="25" xfId="5" applyNumberFormat="1" applyFont="1" applyFill="1" applyBorder="1" applyAlignment="1" applyProtection="1">
      <alignment horizontal="left" vertical="center"/>
    </xf>
    <xf numFmtId="172" fontId="5" fillId="4" borderId="25" xfId="4" applyNumberFormat="1" applyFont="1" applyFill="1" applyBorder="1" applyAlignment="1">
      <alignment horizontal="left" vertical="center"/>
    </xf>
    <xf numFmtId="172" fontId="6" fillId="4" borderId="42" xfId="4" applyNumberFormat="1" applyFont="1" applyFill="1" applyBorder="1" applyAlignment="1" applyProtection="1">
      <alignment horizontal="left" vertical="center"/>
    </xf>
    <xf numFmtId="172" fontId="5" fillId="4" borderId="42" xfId="4" applyNumberFormat="1" applyFont="1" applyFill="1" applyBorder="1" applyAlignment="1">
      <alignment horizontal="left" vertical="center"/>
    </xf>
    <xf numFmtId="10" fontId="2" fillId="2" borderId="0" xfId="2" applyNumberFormat="1" applyFont="1" applyFill="1" applyBorder="1" applyAlignment="1" applyProtection="1">
      <alignment horizontal="center" vertical="center"/>
    </xf>
    <xf numFmtId="10" fontId="8" fillId="0" borderId="0" xfId="2" applyNumberFormat="1" applyFont="1" applyFill="1" applyAlignment="1">
      <alignment horizontal="center"/>
    </xf>
    <xf numFmtId="10" fontId="6" fillId="4" borderId="26" xfId="2" applyNumberFormat="1" applyFont="1" applyFill="1" applyBorder="1" applyAlignment="1" applyProtection="1">
      <alignment horizontal="center" vertical="center" wrapText="1"/>
    </xf>
    <xf numFmtId="10" fontId="0" fillId="0" borderId="0" xfId="2" applyNumberFormat="1" applyFont="1"/>
    <xf numFmtId="10" fontId="5" fillId="4" borderId="26" xfId="2" applyNumberFormat="1" applyFont="1" applyFill="1" applyBorder="1" applyAlignment="1">
      <alignment horizontal="center" vertical="center"/>
    </xf>
    <xf numFmtId="10" fontId="5" fillId="4" borderId="23" xfId="2" applyNumberFormat="1" applyFont="1" applyFill="1" applyBorder="1" applyAlignment="1">
      <alignment horizontal="center" vertical="center" wrapText="1"/>
    </xf>
    <xf numFmtId="10" fontId="8" fillId="0" borderId="0" xfId="2" applyNumberFormat="1" applyFont="1" applyFill="1" applyAlignment="1">
      <alignment horizontal="right"/>
    </xf>
    <xf numFmtId="10" fontId="6" fillId="4" borderId="43" xfId="2" applyNumberFormat="1" applyFont="1" applyFill="1" applyBorder="1" applyAlignment="1" applyProtection="1">
      <alignment horizontal="center" vertical="center" wrapText="1"/>
    </xf>
    <xf numFmtId="10" fontId="5" fillId="4" borderId="43" xfId="2" applyNumberFormat="1" applyFont="1" applyFill="1" applyBorder="1" applyAlignment="1">
      <alignment horizontal="center" vertical="center"/>
    </xf>
    <xf numFmtId="43" fontId="7" fillId="0" borderId="0" xfId="4" applyNumberFormat="1" applyFont="1" applyFill="1" applyBorder="1" applyAlignment="1" applyProtection="1">
      <alignment horizontal="right" vertical="center"/>
    </xf>
    <xf numFmtId="0" fontId="6" fillId="5" borderId="13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164" fontId="6" fillId="5" borderId="18" xfId="1" applyNumberFormat="1" applyFont="1" applyFill="1" applyBorder="1" applyAlignment="1">
      <alignment horizontal="center" vertical="center" wrapText="1"/>
    </xf>
    <xf numFmtId="164" fontId="6" fillId="5" borderId="24" xfId="1" applyNumberFormat="1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14" fontId="5" fillId="4" borderId="13" xfId="0" applyNumberFormat="1" applyFont="1" applyFill="1" applyBorder="1" applyAlignment="1">
      <alignment horizontal="center" vertical="center" wrapText="1"/>
    </xf>
    <xf numFmtId="14" fontId="5" fillId="4" borderId="20" xfId="0" applyNumberFormat="1" applyFont="1" applyFill="1" applyBorder="1" applyAlignment="1">
      <alignment horizontal="center" vertical="center" wrapText="1"/>
    </xf>
    <xf numFmtId="170" fontId="5" fillId="4" borderId="13" xfId="1" applyNumberFormat="1" applyFont="1" applyFill="1" applyBorder="1" applyAlignment="1">
      <alignment horizontal="center" vertical="center" wrapText="1"/>
    </xf>
    <xf numFmtId="170" fontId="5" fillId="4" borderId="20" xfId="1" applyNumberFormat="1" applyFont="1" applyFill="1" applyBorder="1" applyAlignment="1">
      <alignment horizontal="center" vertical="center" wrapText="1"/>
    </xf>
    <xf numFmtId="10" fontId="5" fillId="4" borderId="13" xfId="2" applyNumberFormat="1" applyFont="1" applyFill="1" applyBorder="1" applyAlignment="1">
      <alignment horizontal="center" vertical="center" wrapText="1"/>
    </xf>
    <xf numFmtId="10" fontId="5" fillId="4" borderId="20" xfId="2" applyNumberFormat="1" applyFont="1" applyFill="1" applyBorder="1" applyAlignment="1">
      <alignment horizontal="center" vertical="center" wrapText="1"/>
    </xf>
    <xf numFmtId="164" fontId="6" fillId="4" borderId="3" xfId="1" applyNumberFormat="1" applyFont="1" applyFill="1" applyBorder="1" applyAlignment="1">
      <alignment horizontal="center" vertical="center" wrapText="1"/>
    </xf>
    <xf numFmtId="164" fontId="6" fillId="4" borderId="12" xfId="1" applyNumberFormat="1" applyFont="1" applyFill="1" applyBorder="1" applyAlignment="1">
      <alignment horizontal="center" vertical="center" wrapText="1"/>
    </xf>
    <xf numFmtId="164" fontId="6" fillId="4" borderId="20" xfId="1" applyNumberFormat="1" applyFont="1" applyFill="1" applyBorder="1" applyAlignment="1">
      <alignment horizontal="center" vertical="center" wrapText="1"/>
    </xf>
    <xf numFmtId="165" fontId="5" fillId="4" borderId="3" xfId="3" applyFont="1" applyFill="1" applyBorder="1" applyAlignment="1">
      <alignment horizontal="center" vertical="center" wrapText="1"/>
    </xf>
    <xf numFmtId="165" fontId="5" fillId="4" borderId="12" xfId="3" applyFont="1" applyFill="1" applyBorder="1" applyAlignment="1">
      <alignment horizontal="center" vertical="center" wrapText="1"/>
    </xf>
    <xf numFmtId="165" fontId="5" fillId="4" borderId="20" xfId="3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center" vertical="center" wrapText="1"/>
    </xf>
    <xf numFmtId="164" fontId="7" fillId="5" borderId="12" xfId="1" applyNumberFormat="1" applyFont="1" applyFill="1" applyBorder="1" applyAlignment="1">
      <alignment horizontal="center" vertical="center" wrapText="1"/>
    </xf>
    <xf numFmtId="164" fontId="7" fillId="5" borderId="20" xfId="1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164" fontId="6" fillId="5" borderId="13" xfId="1" applyNumberFormat="1" applyFont="1" applyFill="1" applyBorder="1" applyAlignment="1">
      <alignment horizontal="center" vertical="center" wrapText="1"/>
    </xf>
    <xf numFmtId="164" fontId="6" fillId="5" borderId="20" xfId="1" applyNumberFormat="1" applyFont="1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 wrapText="1"/>
    </xf>
    <xf numFmtId="0" fontId="5" fillId="4" borderId="12" xfId="0" applyNumberFormat="1" applyFont="1" applyFill="1" applyBorder="1" applyAlignment="1">
      <alignment horizontal="center" vertical="center" wrapText="1"/>
    </xf>
    <xf numFmtId="0" fontId="5" fillId="4" borderId="21" xfId="0" applyNumberFormat="1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14" fontId="5" fillId="4" borderId="12" xfId="0" applyNumberFormat="1" applyFont="1" applyFill="1" applyBorder="1" applyAlignment="1">
      <alignment horizontal="center" vertical="center" wrapText="1"/>
    </xf>
    <xf numFmtId="14" fontId="5" fillId="4" borderId="21" xfId="0" applyNumberFormat="1" applyFont="1" applyFill="1" applyBorder="1" applyAlignment="1">
      <alignment horizontal="center" vertical="center" wrapText="1"/>
    </xf>
    <xf numFmtId="170" fontId="5" fillId="4" borderId="7" xfId="1" applyNumberFormat="1" applyFont="1" applyFill="1" applyBorder="1" applyAlignment="1">
      <alignment horizontal="center" vertical="center" wrapText="1"/>
    </xf>
    <xf numFmtId="170" fontId="5" fillId="4" borderId="8" xfId="1" applyNumberFormat="1" applyFont="1" applyFill="1" applyBorder="1" applyAlignment="1">
      <alignment horizontal="center" vertical="center" wrapText="1"/>
    </xf>
    <xf numFmtId="170" fontId="5" fillId="4" borderId="16" xfId="1" applyNumberFormat="1" applyFont="1" applyFill="1" applyBorder="1" applyAlignment="1">
      <alignment horizontal="center" vertical="center" wrapText="1"/>
    </xf>
    <xf numFmtId="170" fontId="5" fillId="4" borderId="17" xfId="1" applyNumberFormat="1" applyFont="1" applyFill="1" applyBorder="1" applyAlignment="1">
      <alignment horizontal="center" vertical="center" wrapText="1"/>
    </xf>
    <xf numFmtId="165" fontId="6" fillId="4" borderId="3" xfId="3" applyFont="1" applyFill="1" applyBorder="1" applyAlignment="1">
      <alignment horizontal="center" vertical="center" wrapText="1"/>
    </xf>
    <xf numFmtId="165" fontId="6" fillId="4" borderId="12" xfId="3" applyFont="1" applyFill="1" applyBorder="1" applyAlignment="1">
      <alignment horizontal="center" vertical="center" wrapText="1"/>
    </xf>
    <xf numFmtId="165" fontId="6" fillId="4" borderId="20" xfId="3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0" fontId="5" fillId="4" borderId="4" xfId="0" applyNumberFormat="1" applyFont="1" applyFill="1" applyBorder="1" applyAlignment="1">
      <alignment horizontal="center" vertical="center" wrapText="1"/>
    </xf>
    <xf numFmtId="170" fontId="5" fillId="4" borderId="12" xfId="0" applyNumberFormat="1" applyFont="1" applyFill="1" applyBorder="1" applyAlignment="1">
      <alignment horizontal="center" vertical="center" wrapText="1"/>
    </xf>
    <xf numFmtId="170" fontId="5" fillId="4" borderId="21" xfId="0" applyNumberFormat="1" applyFont="1" applyFill="1" applyBorder="1" applyAlignment="1">
      <alignment horizontal="center" vertical="center" wrapText="1"/>
    </xf>
    <xf numFmtId="170" fontId="5" fillId="4" borderId="3" xfId="0" applyNumberFormat="1" applyFont="1" applyFill="1" applyBorder="1" applyAlignment="1">
      <alignment horizontal="center" vertical="center" wrapText="1"/>
    </xf>
    <xf numFmtId="170" fontId="7" fillId="5" borderId="12" xfId="0" applyNumberFormat="1" applyFont="1" applyFill="1" applyBorder="1" applyAlignment="1">
      <alignment horizontal="center" vertical="center" wrapText="1"/>
    </xf>
    <xf numFmtId="170" fontId="7" fillId="5" borderId="20" xfId="0" applyNumberFormat="1" applyFont="1" applyFill="1" applyBorder="1" applyAlignment="1">
      <alignment horizontal="center" vertical="center" wrapText="1"/>
    </xf>
    <xf numFmtId="14" fontId="5" fillId="4" borderId="3" xfId="0" applyNumberFormat="1" applyFont="1" applyFill="1" applyBorder="1" applyAlignment="1">
      <alignment horizontal="center" vertical="center" wrapText="1"/>
    </xf>
    <xf numFmtId="14" fontId="7" fillId="5" borderId="12" xfId="0" applyNumberFormat="1" applyFont="1" applyFill="1" applyBorder="1" applyAlignment="1">
      <alignment horizontal="center" vertical="center" wrapText="1"/>
    </xf>
    <xf numFmtId="14" fontId="7" fillId="5" borderId="20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6" fontId="2" fillId="9" borderId="0" xfId="0" applyNumberFormat="1" applyFont="1" applyFill="1" applyBorder="1" applyAlignment="1" applyProtection="1">
      <alignment horizontal="center" vertical="center"/>
      <protection locked="0"/>
    </xf>
    <xf numFmtId="166" fontId="2" fillId="3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166" fontId="2" fillId="3" borderId="0" xfId="0" applyNumberFormat="1" applyFont="1" applyFill="1" applyBorder="1" applyAlignment="1" applyProtection="1">
      <alignment horizontal="center" vertical="center"/>
      <protection locked="0"/>
    </xf>
    <xf numFmtId="43" fontId="6" fillId="5" borderId="18" xfId="4" applyFont="1" applyFill="1" applyBorder="1" applyAlignment="1">
      <alignment horizontal="center" vertical="center" wrapText="1"/>
    </xf>
    <xf numFmtId="43" fontId="6" fillId="5" borderId="24" xfId="4" applyFont="1" applyFill="1" applyBorder="1" applyAlignment="1">
      <alignment horizontal="center" vertical="center" wrapText="1"/>
    </xf>
    <xf numFmtId="43" fontId="5" fillId="4" borderId="3" xfId="4" applyFont="1" applyFill="1" applyBorder="1" applyAlignment="1">
      <alignment horizontal="center" vertical="center" wrapText="1"/>
    </xf>
    <xf numFmtId="43" fontId="7" fillId="5" borderId="12" xfId="4" applyFont="1" applyFill="1" applyBorder="1" applyAlignment="1">
      <alignment horizontal="center" vertical="center" wrapText="1"/>
    </xf>
    <xf numFmtId="43" fontId="6" fillId="5" borderId="13" xfId="4" applyFont="1" applyFill="1" applyBorder="1" applyAlignment="1">
      <alignment horizontal="center" vertical="center" wrapText="1"/>
    </xf>
    <xf numFmtId="43" fontId="6" fillId="5" borderId="20" xfId="4" applyFont="1" applyFill="1" applyBorder="1" applyAlignment="1">
      <alignment horizontal="center" vertical="center" wrapText="1"/>
    </xf>
    <xf numFmtId="164" fontId="5" fillId="4" borderId="13" xfId="4" applyNumberFormat="1" applyFont="1" applyFill="1" applyBorder="1" applyAlignment="1">
      <alignment horizontal="center" vertical="center" wrapText="1"/>
    </xf>
    <xf numFmtId="164" fontId="5" fillId="4" borderId="20" xfId="4" applyNumberFormat="1" applyFont="1" applyFill="1" applyBorder="1" applyAlignment="1">
      <alignment horizontal="center" vertical="center" wrapText="1"/>
    </xf>
    <xf numFmtId="10" fontId="5" fillId="4" borderId="13" xfId="6" applyNumberFormat="1" applyFont="1" applyFill="1" applyBorder="1" applyAlignment="1">
      <alignment horizontal="center" vertical="center" wrapText="1"/>
    </xf>
    <xf numFmtId="10" fontId="5" fillId="4" borderId="20" xfId="6" applyNumberFormat="1" applyFont="1" applyFill="1" applyBorder="1" applyAlignment="1">
      <alignment horizontal="center" vertical="center" wrapText="1"/>
    </xf>
    <xf numFmtId="169" fontId="6" fillId="4" borderId="3" xfId="6" applyNumberFormat="1" applyFont="1" applyFill="1" applyBorder="1" applyAlignment="1">
      <alignment horizontal="center" vertical="center" wrapText="1"/>
    </xf>
    <xf numFmtId="169" fontId="6" fillId="4" borderId="12" xfId="6" applyNumberFormat="1" applyFont="1" applyFill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center" vertical="center" wrapText="1"/>
    </xf>
    <xf numFmtId="0" fontId="5" fillId="4" borderId="20" xfId="0" applyNumberFormat="1" applyFont="1" applyFill="1" applyBorder="1" applyAlignment="1">
      <alignment horizontal="center" vertical="center" wrapText="1"/>
    </xf>
    <xf numFmtId="164" fontId="5" fillId="4" borderId="7" xfId="1" applyNumberFormat="1" applyFont="1" applyFill="1" applyBorder="1" applyAlignment="1">
      <alignment horizontal="center" vertical="center" wrapText="1"/>
    </xf>
    <xf numFmtId="164" fontId="5" fillId="4" borderId="8" xfId="1" applyNumberFormat="1" applyFont="1" applyFill="1" applyBorder="1" applyAlignment="1">
      <alignment horizontal="center" vertical="center" wrapText="1"/>
    </xf>
    <xf numFmtId="164" fontId="5" fillId="4" borderId="16" xfId="1" applyNumberFormat="1" applyFont="1" applyFill="1" applyBorder="1" applyAlignment="1">
      <alignment horizontal="center" vertical="center" wrapText="1"/>
    </xf>
    <xf numFmtId="164" fontId="5" fillId="4" borderId="17" xfId="1" applyNumberFormat="1" applyFont="1" applyFill="1" applyBorder="1" applyAlignment="1">
      <alignment horizontal="center" vertical="center" wrapText="1"/>
    </xf>
    <xf numFmtId="164" fontId="5" fillId="4" borderId="13" xfId="1" applyNumberFormat="1" applyFont="1" applyFill="1" applyBorder="1" applyAlignment="1">
      <alignment horizontal="center" vertical="center" wrapText="1"/>
    </xf>
    <xf numFmtId="164" fontId="5" fillId="4" borderId="20" xfId="1" applyNumberFormat="1" applyFont="1" applyFill="1" applyBorder="1" applyAlignment="1">
      <alignment horizontal="center" vertical="center" wrapText="1"/>
    </xf>
    <xf numFmtId="10" fontId="5" fillId="4" borderId="3" xfId="2" applyNumberFormat="1" applyFont="1" applyFill="1" applyBorder="1" applyAlignment="1">
      <alignment horizontal="center" vertical="center" wrapText="1"/>
    </xf>
    <xf numFmtId="10" fontId="5" fillId="4" borderId="12" xfId="2" applyNumberFormat="1" applyFont="1" applyFill="1" applyBorder="1" applyAlignment="1">
      <alignment horizontal="center" vertical="center" wrapText="1"/>
    </xf>
    <xf numFmtId="164" fontId="5" fillId="4" borderId="3" xfId="4" applyNumberFormat="1" applyFont="1" applyFill="1" applyBorder="1" applyAlignment="1">
      <alignment horizontal="center" vertical="center" wrapText="1"/>
    </xf>
    <xf numFmtId="164" fontId="5" fillId="4" borderId="12" xfId="4" applyNumberFormat="1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10" fontId="8" fillId="6" borderId="9" xfId="0" applyNumberFormat="1" applyFont="1" applyFill="1" applyBorder="1" applyAlignment="1">
      <alignment horizontal="center" vertical="center" wrapText="1"/>
    </xf>
    <xf numFmtId="14" fontId="8" fillId="6" borderId="0" xfId="0" applyNumberFormat="1" applyFont="1" applyFill="1" applyAlignment="1">
      <alignment horizontal="center" vertical="center" wrapText="1"/>
    </xf>
    <xf numFmtId="9" fontId="8" fillId="6" borderId="9" xfId="0" applyNumberFormat="1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164" fontId="5" fillId="4" borderId="4" xfId="4" applyNumberFormat="1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14" fontId="5" fillId="4" borderId="40" xfId="0" applyNumberFormat="1" applyFont="1" applyFill="1" applyBorder="1" applyAlignment="1">
      <alignment horizontal="center" vertical="center" wrapText="1"/>
    </xf>
    <xf numFmtId="14" fontId="5" fillId="4" borderId="41" xfId="0" applyNumberFormat="1" applyFont="1" applyFill="1" applyBorder="1" applyAlignment="1">
      <alignment horizontal="center" vertical="center" wrapText="1"/>
    </xf>
    <xf numFmtId="0" fontId="17" fillId="7" borderId="0" xfId="7" applyFont="1" applyFill="1" applyAlignment="1">
      <alignment horizontal="center"/>
    </xf>
    <xf numFmtId="0" fontId="19" fillId="5" borderId="32" xfId="7" applyFont="1" applyFill="1" applyBorder="1" applyAlignment="1">
      <alignment horizontal="center" vertical="center" wrapText="1"/>
    </xf>
    <xf numFmtId="0" fontId="20" fillId="5" borderId="33" xfId="7" applyFont="1" applyFill="1" applyBorder="1" applyAlignment="1">
      <alignment horizontal="center" vertical="center" wrapText="1"/>
    </xf>
    <xf numFmtId="0" fontId="20" fillId="5" borderId="39" xfId="7" applyFont="1" applyFill="1" applyBorder="1" applyAlignment="1">
      <alignment horizontal="center" vertical="center" wrapText="1"/>
    </xf>
    <xf numFmtId="0" fontId="22" fillId="5" borderId="34" xfId="7" applyFont="1" applyFill="1" applyBorder="1" applyAlignment="1">
      <alignment horizontal="center" vertical="center" wrapText="1"/>
    </xf>
    <xf numFmtId="0" fontId="22" fillId="5" borderId="35" xfId="7" applyFont="1" applyFill="1" applyBorder="1" applyAlignment="1">
      <alignment horizontal="center" vertical="center" wrapText="1"/>
    </xf>
    <xf numFmtId="0" fontId="22" fillId="5" borderId="36" xfId="7" applyFont="1" applyFill="1" applyBorder="1" applyAlignment="1">
      <alignment horizontal="center" vertical="center" wrapText="1"/>
    </xf>
    <xf numFmtId="0" fontId="22" fillId="5" borderId="37" xfId="7" applyFont="1" applyFill="1" applyBorder="1" applyAlignment="1">
      <alignment horizontal="center" vertical="center" wrapText="1"/>
    </xf>
    <xf numFmtId="0" fontId="22" fillId="5" borderId="0" xfId="7" applyFont="1" applyFill="1" applyBorder="1" applyAlignment="1">
      <alignment horizontal="center" vertical="center" wrapText="1"/>
    </xf>
    <xf numFmtId="0" fontId="22" fillId="5" borderId="38" xfId="7" applyFont="1" applyFill="1" applyBorder="1" applyAlignment="1">
      <alignment horizontal="center" vertical="center" wrapText="1"/>
    </xf>
  </cellXfs>
  <cellStyles count="123"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Millares" xfId="1" builtinId="3"/>
    <cellStyle name="Millares 2 10 2" xfId="4"/>
    <cellStyle name="Millares_AGOSTO2003" xfId="3"/>
    <cellStyle name="Normal" xfId="0" builtinId="0"/>
    <cellStyle name="Normal 10" xfId="8"/>
    <cellStyle name="Normal_DEUDA-DICIEMBRE-2001" xfId="5"/>
    <cellStyle name="Normal_FORMATO INC-1 URBITEX" xfId="7"/>
    <cellStyle name="Porcentaje 2" xfId="6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12700</xdr:rowOff>
    </xdr:from>
    <xdr:to>
      <xdr:col>1</xdr:col>
      <xdr:colOff>95885</xdr:colOff>
      <xdr:row>2</xdr:row>
      <xdr:rowOff>115570</xdr:rowOff>
    </xdr:to>
    <xdr:sp macro="" textlink="">
      <xdr:nvSpPr>
        <xdr:cNvPr id="12" name="cmbInsetar" hidden="1">
          <a:extLst>
            <a:ext uri="{63B3BB69-23CF-44E3-9099-C40C66FF867C}">
              <a14:compatExt xmlns:a14="http://schemas.microsoft.com/office/drawing/2010/main" spid="_x0000_s2054"/>
            </a:ext>
          </a:extLst>
        </xdr:cNvPr>
        <xdr:cNvSpPr/>
      </xdr:nvSpPr>
      <xdr:spPr bwMode="auto">
        <a:xfrm>
          <a:off x="76200" y="195580"/>
          <a:ext cx="11398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12700</xdr:colOff>
      <xdr:row>1</xdr:row>
      <xdr:rowOff>12700</xdr:rowOff>
    </xdr:from>
    <xdr:to>
      <xdr:col>2</xdr:col>
      <xdr:colOff>774700</xdr:colOff>
      <xdr:row>2</xdr:row>
      <xdr:rowOff>77470</xdr:rowOff>
    </xdr:to>
    <xdr:sp macro="" textlink="">
      <xdr:nvSpPr>
        <xdr:cNvPr id="13" name="CommandButton1" hidden="1">
          <a:extLst>
            <a:ext uri="{63B3BB69-23CF-44E3-9099-C40C66FF867C}">
              <a14:compatExt xmlns:a14="http://schemas.microsoft.com/office/drawing/2010/main" spid="_x0000_s2055"/>
            </a:ext>
          </a:extLst>
        </xdr:cNvPr>
        <xdr:cNvSpPr/>
      </xdr:nvSpPr>
      <xdr:spPr bwMode="auto">
        <a:xfrm>
          <a:off x="2664460" y="195580"/>
          <a:ext cx="762000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762000</xdr:colOff>
      <xdr:row>2</xdr:row>
      <xdr:rowOff>71120</xdr:rowOff>
    </xdr:to>
    <xdr:sp macro="" textlink="">
      <xdr:nvSpPr>
        <xdr:cNvPr id="14" name="CommandButton2" hidden="1">
          <a:extLst>
            <a:ext uri="{63B3BB69-23CF-44E3-9099-C40C66FF867C}">
              <a14:compatExt xmlns:a14="http://schemas.microsoft.com/office/drawing/2010/main" spid="_x0000_s2082"/>
            </a:ext>
          </a:extLst>
        </xdr:cNvPr>
        <xdr:cNvSpPr/>
      </xdr:nvSpPr>
      <xdr:spPr bwMode="auto">
        <a:xfrm>
          <a:off x="4175760" y="182880"/>
          <a:ext cx="7620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3</xdr:row>
      <xdr:rowOff>12700</xdr:rowOff>
    </xdr:from>
    <xdr:to>
      <xdr:col>0</xdr:col>
      <xdr:colOff>800100</xdr:colOff>
      <xdr:row>4</xdr:row>
      <xdr:rowOff>90170</xdr:rowOff>
    </xdr:to>
    <xdr:sp macro="" textlink="">
      <xdr:nvSpPr>
        <xdr:cNvPr id="15" name="CommandButton3" hidden="1">
          <a:extLst>
            <a:ext uri="{63B3BB69-23CF-44E3-9099-C40C66FF867C}">
              <a14:compatExt xmlns:a14="http://schemas.microsoft.com/office/drawing/2010/main" spid="_x0000_s2086"/>
            </a:ext>
          </a:extLst>
        </xdr:cNvPr>
        <xdr:cNvSpPr/>
      </xdr:nvSpPr>
      <xdr:spPr bwMode="auto">
        <a:xfrm>
          <a:off x="76200" y="690880"/>
          <a:ext cx="7239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12700</xdr:rowOff>
    </xdr:from>
    <xdr:to>
      <xdr:col>3</xdr:col>
      <xdr:colOff>762000</xdr:colOff>
      <xdr:row>4</xdr:row>
      <xdr:rowOff>90170</xdr:rowOff>
    </xdr:to>
    <xdr:sp macro="" textlink="">
      <xdr:nvSpPr>
        <xdr:cNvPr id="16" name="cmbIntCap" hidden="1">
          <a:extLst>
            <a:ext uri="{63B3BB69-23CF-44E3-9099-C40C66FF867C}">
              <a14:compatExt xmlns:a14="http://schemas.microsoft.com/office/drawing/2010/main" spid="_x0000_s2128"/>
            </a:ext>
          </a:extLst>
        </xdr:cNvPr>
        <xdr:cNvSpPr/>
      </xdr:nvSpPr>
      <xdr:spPr bwMode="auto">
        <a:xfrm>
          <a:off x="4175760" y="690880"/>
          <a:ext cx="7620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12700</xdr:rowOff>
    </xdr:from>
    <xdr:to>
      <xdr:col>0</xdr:col>
      <xdr:colOff>1219835</xdr:colOff>
      <xdr:row>2</xdr:row>
      <xdr:rowOff>115570</xdr:rowOff>
    </xdr:to>
    <xdr:sp macro="" textlink="">
      <xdr:nvSpPr>
        <xdr:cNvPr id="2" name="cmbInsetar" hidden="1">
          <a:extLst>
            <a:ext uri="{63B3BB69-23CF-44E3-9099-C40C66FF867C}">
              <a14:compatExt xmlns:a14="http://schemas.microsoft.com/office/drawing/2010/main" spid="_x0000_s2054"/>
            </a:ext>
          </a:extLst>
        </xdr:cNvPr>
        <xdr:cNvSpPr/>
      </xdr:nvSpPr>
      <xdr:spPr bwMode="auto">
        <a:xfrm>
          <a:off x="76200" y="195580"/>
          <a:ext cx="114363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12700</xdr:colOff>
      <xdr:row>1</xdr:row>
      <xdr:rowOff>12700</xdr:rowOff>
    </xdr:from>
    <xdr:to>
      <xdr:col>2</xdr:col>
      <xdr:colOff>774700</xdr:colOff>
      <xdr:row>2</xdr:row>
      <xdr:rowOff>77470</xdr:rowOff>
    </xdr:to>
    <xdr:sp macro="" textlink="">
      <xdr:nvSpPr>
        <xdr:cNvPr id="3" name="CommandButton1" hidden="1">
          <a:extLst>
            <a:ext uri="{63B3BB69-23CF-44E3-9099-C40C66FF867C}">
              <a14:compatExt xmlns:a14="http://schemas.microsoft.com/office/drawing/2010/main" spid="_x0000_s2055"/>
            </a:ext>
          </a:extLst>
        </xdr:cNvPr>
        <xdr:cNvSpPr/>
      </xdr:nvSpPr>
      <xdr:spPr bwMode="auto">
        <a:xfrm>
          <a:off x="3068320" y="195580"/>
          <a:ext cx="762000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762000</xdr:colOff>
      <xdr:row>2</xdr:row>
      <xdr:rowOff>71120</xdr:rowOff>
    </xdr:to>
    <xdr:sp macro="" textlink="">
      <xdr:nvSpPr>
        <xdr:cNvPr id="4" name="CommandButton2" hidden="1">
          <a:extLst>
            <a:ext uri="{63B3BB69-23CF-44E3-9099-C40C66FF867C}">
              <a14:compatExt xmlns:a14="http://schemas.microsoft.com/office/drawing/2010/main" spid="_x0000_s2082"/>
            </a:ext>
          </a:extLst>
        </xdr:cNvPr>
        <xdr:cNvSpPr/>
      </xdr:nvSpPr>
      <xdr:spPr bwMode="auto">
        <a:xfrm>
          <a:off x="5364480" y="182880"/>
          <a:ext cx="7620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3</xdr:row>
      <xdr:rowOff>12700</xdr:rowOff>
    </xdr:from>
    <xdr:to>
      <xdr:col>0</xdr:col>
      <xdr:colOff>800100</xdr:colOff>
      <xdr:row>4</xdr:row>
      <xdr:rowOff>90170</xdr:rowOff>
    </xdr:to>
    <xdr:sp macro="" textlink="">
      <xdr:nvSpPr>
        <xdr:cNvPr id="5" name="CommandButton3" hidden="1">
          <a:extLst>
            <a:ext uri="{63B3BB69-23CF-44E3-9099-C40C66FF867C}">
              <a14:compatExt xmlns:a14="http://schemas.microsoft.com/office/drawing/2010/main" spid="_x0000_s2086"/>
            </a:ext>
          </a:extLst>
        </xdr:cNvPr>
        <xdr:cNvSpPr/>
      </xdr:nvSpPr>
      <xdr:spPr bwMode="auto">
        <a:xfrm>
          <a:off x="76200" y="561340"/>
          <a:ext cx="7239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12700</xdr:rowOff>
    </xdr:from>
    <xdr:to>
      <xdr:col>3</xdr:col>
      <xdr:colOff>762000</xdr:colOff>
      <xdr:row>4</xdr:row>
      <xdr:rowOff>90170</xdr:rowOff>
    </xdr:to>
    <xdr:sp macro="" textlink="">
      <xdr:nvSpPr>
        <xdr:cNvPr id="6" name="cmbIntCap" hidden="1">
          <a:extLst>
            <a:ext uri="{63B3BB69-23CF-44E3-9099-C40C66FF867C}">
              <a14:compatExt xmlns:a14="http://schemas.microsoft.com/office/drawing/2010/main" spid="_x0000_s2128"/>
            </a:ext>
          </a:extLst>
        </xdr:cNvPr>
        <xdr:cNvSpPr/>
      </xdr:nvSpPr>
      <xdr:spPr bwMode="auto">
        <a:xfrm>
          <a:off x="5364480" y="561340"/>
          <a:ext cx="7620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12700</xdr:rowOff>
    </xdr:from>
    <xdr:to>
      <xdr:col>0</xdr:col>
      <xdr:colOff>1198245</xdr:colOff>
      <xdr:row>2</xdr:row>
      <xdr:rowOff>115570</xdr:rowOff>
    </xdr:to>
    <xdr:sp macro="" textlink="">
      <xdr:nvSpPr>
        <xdr:cNvPr id="2" name="cmbInsetar" hidden="1">
          <a:extLst>
            <a:ext uri="{63B3BB69-23CF-44E3-9099-C40C66FF867C}">
              <a14:compatExt xmlns:a14="http://schemas.microsoft.com/office/drawing/2010/main" spid="_x0000_s2054"/>
            </a:ext>
          </a:extLst>
        </xdr:cNvPr>
        <xdr:cNvSpPr/>
      </xdr:nvSpPr>
      <xdr:spPr bwMode="auto">
        <a:xfrm>
          <a:off x="76200" y="195580"/>
          <a:ext cx="11239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12700</xdr:colOff>
      <xdr:row>1</xdr:row>
      <xdr:rowOff>12700</xdr:rowOff>
    </xdr:from>
    <xdr:to>
      <xdr:col>3</xdr:col>
      <xdr:colOff>3175</xdr:colOff>
      <xdr:row>2</xdr:row>
      <xdr:rowOff>77470</xdr:rowOff>
    </xdr:to>
    <xdr:sp macro="" textlink="">
      <xdr:nvSpPr>
        <xdr:cNvPr id="3" name="CommandButton1" hidden="1">
          <a:extLst>
            <a:ext uri="{63B3BB69-23CF-44E3-9099-C40C66FF867C}">
              <a14:compatExt xmlns:a14="http://schemas.microsoft.com/office/drawing/2010/main" spid="_x0000_s2055"/>
            </a:ext>
          </a:extLst>
        </xdr:cNvPr>
        <xdr:cNvSpPr/>
      </xdr:nvSpPr>
      <xdr:spPr bwMode="auto">
        <a:xfrm>
          <a:off x="2672080" y="195580"/>
          <a:ext cx="762000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0</xdr:colOff>
      <xdr:row>2</xdr:row>
      <xdr:rowOff>71120</xdr:rowOff>
    </xdr:to>
    <xdr:sp macro="" textlink="">
      <xdr:nvSpPr>
        <xdr:cNvPr id="4" name="CommandButton2" hidden="1">
          <a:extLst>
            <a:ext uri="{63B3BB69-23CF-44E3-9099-C40C66FF867C}">
              <a14:compatExt xmlns:a14="http://schemas.microsoft.com/office/drawing/2010/main" spid="_x0000_s2082"/>
            </a:ext>
          </a:extLst>
        </xdr:cNvPr>
        <xdr:cNvSpPr/>
      </xdr:nvSpPr>
      <xdr:spPr bwMode="auto">
        <a:xfrm>
          <a:off x="4183380" y="182880"/>
          <a:ext cx="7620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3</xdr:row>
      <xdr:rowOff>12700</xdr:rowOff>
    </xdr:from>
    <xdr:to>
      <xdr:col>0</xdr:col>
      <xdr:colOff>798195</xdr:colOff>
      <xdr:row>4</xdr:row>
      <xdr:rowOff>90170</xdr:rowOff>
    </xdr:to>
    <xdr:sp macro="" textlink="">
      <xdr:nvSpPr>
        <xdr:cNvPr id="5" name="CommandButton3" hidden="1">
          <a:extLst>
            <a:ext uri="{63B3BB69-23CF-44E3-9099-C40C66FF867C}">
              <a14:compatExt xmlns:a14="http://schemas.microsoft.com/office/drawing/2010/main" spid="_x0000_s2086"/>
            </a:ext>
          </a:extLst>
        </xdr:cNvPr>
        <xdr:cNvSpPr/>
      </xdr:nvSpPr>
      <xdr:spPr bwMode="auto">
        <a:xfrm>
          <a:off x="76200" y="690880"/>
          <a:ext cx="7239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12700</xdr:rowOff>
    </xdr:from>
    <xdr:to>
      <xdr:col>4</xdr:col>
      <xdr:colOff>0</xdr:colOff>
      <xdr:row>4</xdr:row>
      <xdr:rowOff>90170</xdr:rowOff>
    </xdr:to>
    <xdr:sp macro="" textlink="">
      <xdr:nvSpPr>
        <xdr:cNvPr id="6" name="cmbIntCap" hidden="1">
          <a:extLst>
            <a:ext uri="{63B3BB69-23CF-44E3-9099-C40C66FF867C}">
              <a14:compatExt xmlns:a14="http://schemas.microsoft.com/office/drawing/2010/main" spid="_x0000_s2128"/>
            </a:ext>
          </a:extLst>
        </xdr:cNvPr>
        <xdr:cNvSpPr/>
      </xdr:nvSpPr>
      <xdr:spPr bwMode="auto">
        <a:xfrm>
          <a:off x="4183380" y="690880"/>
          <a:ext cx="7620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12700</xdr:rowOff>
    </xdr:from>
    <xdr:to>
      <xdr:col>0</xdr:col>
      <xdr:colOff>1216025</xdr:colOff>
      <xdr:row>2</xdr:row>
      <xdr:rowOff>115570</xdr:rowOff>
    </xdr:to>
    <xdr:sp macro="" textlink="">
      <xdr:nvSpPr>
        <xdr:cNvPr id="2" name="cmbInsetar" hidden="1">
          <a:extLst>
            <a:ext uri="{63B3BB69-23CF-44E3-9099-C40C66FF867C}">
              <a14:compatExt xmlns:a14="http://schemas.microsoft.com/office/drawing/2010/main" spid="_x0000_s2054"/>
            </a:ext>
          </a:extLst>
        </xdr:cNvPr>
        <xdr:cNvSpPr/>
      </xdr:nvSpPr>
      <xdr:spPr bwMode="auto">
        <a:xfrm>
          <a:off x="76200" y="195580"/>
          <a:ext cx="11398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12700</xdr:colOff>
      <xdr:row>1</xdr:row>
      <xdr:rowOff>12700</xdr:rowOff>
    </xdr:from>
    <xdr:to>
      <xdr:col>2</xdr:col>
      <xdr:colOff>774700</xdr:colOff>
      <xdr:row>2</xdr:row>
      <xdr:rowOff>77470</xdr:rowOff>
    </xdr:to>
    <xdr:sp macro="" textlink="">
      <xdr:nvSpPr>
        <xdr:cNvPr id="3" name="CommandButton1" hidden="1">
          <a:extLst>
            <a:ext uri="{63B3BB69-23CF-44E3-9099-C40C66FF867C}">
              <a14:compatExt xmlns:a14="http://schemas.microsoft.com/office/drawing/2010/main" spid="_x0000_s2055"/>
            </a:ext>
          </a:extLst>
        </xdr:cNvPr>
        <xdr:cNvSpPr/>
      </xdr:nvSpPr>
      <xdr:spPr bwMode="auto">
        <a:xfrm>
          <a:off x="3197860" y="195580"/>
          <a:ext cx="762000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762000</xdr:colOff>
      <xdr:row>2</xdr:row>
      <xdr:rowOff>71120</xdr:rowOff>
    </xdr:to>
    <xdr:sp macro="" textlink="">
      <xdr:nvSpPr>
        <xdr:cNvPr id="4" name="CommandButton2" hidden="1">
          <a:extLst>
            <a:ext uri="{63B3BB69-23CF-44E3-9099-C40C66FF867C}">
              <a14:compatExt xmlns:a14="http://schemas.microsoft.com/office/drawing/2010/main" spid="_x0000_s2082"/>
            </a:ext>
          </a:extLst>
        </xdr:cNvPr>
        <xdr:cNvSpPr/>
      </xdr:nvSpPr>
      <xdr:spPr bwMode="auto">
        <a:xfrm>
          <a:off x="4884420" y="182880"/>
          <a:ext cx="7620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3</xdr:row>
      <xdr:rowOff>12700</xdr:rowOff>
    </xdr:from>
    <xdr:to>
      <xdr:col>0</xdr:col>
      <xdr:colOff>800100</xdr:colOff>
      <xdr:row>4</xdr:row>
      <xdr:rowOff>90170</xdr:rowOff>
    </xdr:to>
    <xdr:sp macro="" textlink="">
      <xdr:nvSpPr>
        <xdr:cNvPr id="5" name="CommandButton3" hidden="1">
          <a:extLst>
            <a:ext uri="{63B3BB69-23CF-44E3-9099-C40C66FF867C}">
              <a14:compatExt xmlns:a14="http://schemas.microsoft.com/office/drawing/2010/main" spid="_x0000_s2086"/>
            </a:ext>
          </a:extLst>
        </xdr:cNvPr>
        <xdr:cNvSpPr/>
      </xdr:nvSpPr>
      <xdr:spPr bwMode="auto">
        <a:xfrm>
          <a:off x="76200" y="690880"/>
          <a:ext cx="7239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12700</xdr:rowOff>
    </xdr:from>
    <xdr:to>
      <xdr:col>3</xdr:col>
      <xdr:colOff>762000</xdr:colOff>
      <xdr:row>4</xdr:row>
      <xdr:rowOff>90170</xdr:rowOff>
    </xdr:to>
    <xdr:sp macro="" textlink="">
      <xdr:nvSpPr>
        <xdr:cNvPr id="6" name="cmbIntCap" hidden="1">
          <a:extLst>
            <a:ext uri="{63B3BB69-23CF-44E3-9099-C40C66FF867C}">
              <a14:compatExt xmlns:a14="http://schemas.microsoft.com/office/drawing/2010/main" spid="_x0000_s2128"/>
            </a:ext>
          </a:extLst>
        </xdr:cNvPr>
        <xdr:cNvSpPr/>
      </xdr:nvSpPr>
      <xdr:spPr bwMode="auto">
        <a:xfrm>
          <a:off x="4884420" y="690880"/>
          <a:ext cx="7620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tabColor theme="9" tint="-0.499984740745262"/>
  </sheetPr>
  <dimension ref="A1:AT64"/>
  <sheetViews>
    <sheetView showGridLines="0" tabSelected="1" workbookViewId="0">
      <selection activeCell="F22" sqref="F22"/>
    </sheetView>
  </sheetViews>
  <sheetFormatPr baseColWidth="10" defaultRowHeight="14" x14ac:dyDescent="0"/>
  <cols>
    <col min="1" max="1" width="18.1640625" customWidth="1"/>
    <col min="2" max="2" width="19.6640625" customWidth="1"/>
    <col min="3" max="3" width="28.6640625" customWidth="1"/>
    <col min="4" max="4" width="24.6640625" customWidth="1"/>
    <col min="5" max="5" width="17.6640625" customWidth="1"/>
    <col min="6" max="6" width="23.6640625" customWidth="1"/>
    <col min="7" max="7" width="15.1640625" style="116" customWidth="1"/>
    <col min="8" max="9" width="19.5" style="145" customWidth="1"/>
    <col min="10" max="10" width="14.1640625" customWidth="1"/>
    <col min="11" max="12" width="21.6640625" style="145" customWidth="1"/>
    <col min="13" max="14" width="10.6640625" customWidth="1"/>
    <col min="15" max="15" width="4.6640625" customWidth="1"/>
    <col min="16" max="16" width="9.5" customWidth="1"/>
    <col min="17" max="17" width="15.6640625" customWidth="1"/>
    <col min="18" max="18" width="14.6640625" style="116" customWidth="1"/>
    <col min="19" max="19" width="16.6640625" customWidth="1"/>
    <col min="20" max="20" width="9.1640625" customWidth="1"/>
    <col min="21" max="21" width="15.1640625" customWidth="1"/>
    <col min="22" max="23" width="16.5" style="145" customWidth="1"/>
    <col min="24" max="25" width="19.33203125" customWidth="1"/>
    <col min="26" max="26" width="13.6640625" customWidth="1"/>
    <col min="27" max="27" width="19.1640625" customWidth="1"/>
    <col min="28" max="28" width="14.6640625" customWidth="1"/>
    <col min="29" max="29" width="18.6640625" customWidth="1"/>
    <col min="30" max="30" width="54.5" customWidth="1"/>
    <col min="31" max="34" width="15.1640625" customWidth="1"/>
    <col min="35" max="35" width="28.5" customWidth="1"/>
    <col min="36" max="36" width="15.1640625" customWidth="1"/>
  </cols>
  <sheetData>
    <row r="1" spans="1:46">
      <c r="A1" s="118" t="s">
        <v>220</v>
      </c>
      <c r="B1" s="119" t="s">
        <v>211</v>
      </c>
      <c r="C1" s="1"/>
      <c r="D1" s="2"/>
      <c r="E1" s="2"/>
      <c r="F1" s="3"/>
      <c r="G1" s="4"/>
      <c r="H1" s="237"/>
      <c r="I1" s="237"/>
      <c r="J1" s="4"/>
      <c r="K1" s="248"/>
      <c r="L1" s="248"/>
      <c r="M1" s="6"/>
      <c r="N1" s="7"/>
      <c r="O1" s="7"/>
      <c r="P1" s="6"/>
      <c r="Q1" s="6"/>
      <c r="R1" s="4"/>
      <c r="S1" s="4"/>
      <c r="T1" s="8"/>
      <c r="U1" s="4"/>
      <c r="V1" s="248"/>
      <c r="W1" s="248"/>
      <c r="X1" s="9"/>
      <c r="Y1" s="7"/>
      <c r="Z1" s="7"/>
      <c r="AA1" s="5"/>
      <c r="AB1" s="7"/>
      <c r="AC1" s="10"/>
      <c r="AD1" s="3"/>
      <c r="AE1" s="3"/>
      <c r="AF1" s="3"/>
      <c r="AG1" s="10"/>
      <c r="AH1" s="3"/>
      <c r="AI1" s="3"/>
      <c r="AJ1" s="10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>
      <c r="A2" s="12"/>
      <c r="B2" s="12"/>
      <c r="C2" s="13"/>
      <c r="D2" s="13"/>
      <c r="E2" s="13"/>
      <c r="F2" s="13"/>
      <c r="G2" s="14"/>
      <c r="H2" s="238"/>
      <c r="I2" s="238"/>
      <c r="J2" s="14"/>
      <c r="K2" s="249"/>
      <c r="L2" s="249"/>
      <c r="M2" s="16"/>
      <c r="N2" s="13"/>
      <c r="O2" s="370" t="s">
        <v>0</v>
      </c>
      <c r="P2" s="370"/>
      <c r="Q2" s="370"/>
      <c r="R2" s="370"/>
      <c r="S2" s="370"/>
      <c r="T2" s="370"/>
      <c r="U2" s="370"/>
      <c r="V2" s="370"/>
      <c r="W2" s="370"/>
      <c r="X2" s="17"/>
      <c r="Y2" s="18"/>
      <c r="Z2" s="18"/>
      <c r="AA2" s="19"/>
      <c r="AB2" s="13"/>
      <c r="AC2" s="15"/>
      <c r="AD2" s="13"/>
      <c r="AE2" s="13"/>
      <c r="AF2" s="13"/>
      <c r="AG2" s="15"/>
      <c r="AH2" s="13"/>
      <c r="AI2" s="13"/>
      <c r="AJ2" s="15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>
      <c r="A3" s="20"/>
      <c r="B3" s="20"/>
      <c r="C3" s="20"/>
      <c r="D3" s="20"/>
      <c r="E3" s="20"/>
      <c r="F3" s="21"/>
      <c r="G3" s="22"/>
      <c r="H3" s="239"/>
      <c r="I3" s="239"/>
      <c r="J3" s="22"/>
      <c r="K3" s="250"/>
      <c r="L3" s="250"/>
      <c r="M3" s="23"/>
      <c r="N3" s="24"/>
      <c r="O3" s="371">
        <v>43281</v>
      </c>
      <c r="P3" s="371"/>
      <c r="Q3" s="371"/>
      <c r="R3" s="371"/>
      <c r="S3" s="371"/>
      <c r="T3" s="371"/>
      <c r="U3" s="371"/>
      <c r="V3" s="371"/>
      <c r="W3" s="371"/>
      <c r="X3" s="17"/>
      <c r="Y3" s="18"/>
      <c r="Z3" s="18"/>
      <c r="AA3" s="19"/>
      <c r="AB3" s="24"/>
      <c r="AC3" s="25"/>
      <c r="AD3" s="21"/>
      <c r="AE3" s="21"/>
      <c r="AF3" s="21"/>
      <c r="AG3" s="25"/>
      <c r="AH3" s="21"/>
      <c r="AI3" s="21"/>
      <c r="AJ3" s="25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46" ht="15" thickBot="1">
      <c r="A4" s="21"/>
      <c r="B4" s="21"/>
      <c r="C4" s="26"/>
      <c r="D4" s="20"/>
      <c r="E4" s="20"/>
      <c r="F4" s="21"/>
      <c r="G4" s="22"/>
      <c r="H4" s="239"/>
      <c r="I4" s="239"/>
      <c r="J4" s="22"/>
      <c r="K4" s="250"/>
      <c r="L4" s="250"/>
      <c r="M4" s="23"/>
      <c r="N4" s="24"/>
      <c r="O4" s="372" t="s">
        <v>1</v>
      </c>
      <c r="P4" s="372"/>
      <c r="Q4" s="372"/>
      <c r="R4" s="372"/>
      <c r="S4" s="372"/>
      <c r="T4" s="372"/>
      <c r="U4" s="372"/>
      <c r="V4" s="372"/>
      <c r="W4" s="372"/>
      <c r="X4" s="27"/>
      <c r="Y4" s="28"/>
      <c r="Z4" s="28"/>
      <c r="AA4" s="29"/>
      <c r="AB4" s="24"/>
      <c r="AC4" s="25"/>
      <c r="AD4" s="21"/>
      <c r="AE4" s="21"/>
      <c r="AF4" s="21"/>
      <c r="AG4" s="25"/>
      <c r="AH4" s="21"/>
      <c r="AI4" s="21"/>
      <c r="AJ4" s="25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s="259" customFormat="1" ht="26">
      <c r="A5" s="365" t="s">
        <v>2</v>
      </c>
      <c r="B5" s="331" t="s">
        <v>3</v>
      </c>
      <c r="C5" s="353" t="s">
        <v>4</v>
      </c>
      <c r="D5" s="353" t="s">
        <v>5</v>
      </c>
      <c r="E5" s="353" t="s">
        <v>6</v>
      </c>
      <c r="F5" s="353" t="s">
        <v>7</v>
      </c>
      <c r="G5" s="353"/>
      <c r="H5" s="354" t="s">
        <v>8</v>
      </c>
      <c r="I5" s="357" t="s">
        <v>9</v>
      </c>
      <c r="J5" s="360" t="s">
        <v>10</v>
      </c>
      <c r="K5" s="251" t="s">
        <v>11</v>
      </c>
      <c r="L5" s="251" t="s">
        <v>12</v>
      </c>
      <c r="M5" s="363" t="s">
        <v>13</v>
      </c>
      <c r="N5" s="364"/>
      <c r="O5" s="334" t="s">
        <v>14</v>
      </c>
      <c r="P5" s="336"/>
      <c r="Q5" s="331" t="s">
        <v>231</v>
      </c>
      <c r="R5" s="343" t="s">
        <v>57</v>
      </c>
      <c r="S5" s="360" t="s">
        <v>15</v>
      </c>
      <c r="T5" s="340" t="s">
        <v>16</v>
      </c>
      <c r="U5" s="343" t="s">
        <v>17</v>
      </c>
      <c r="V5" s="346" t="s">
        <v>18</v>
      </c>
      <c r="W5" s="347"/>
      <c r="X5" s="325" t="s">
        <v>19</v>
      </c>
      <c r="Y5" s="350" t="s">
        <v>20</v>
      </c>
      <c r="Z5" s="350" t="s">
        <v>21</v>
      </c>
      <c r="AA5" s="322" t="s">
        <v>22</v>
      </c>
      <c r="AB5" s="325" t="s">
        <v>23</v>
      </c>
      <c r="AC5" s="328" t="s">
        <v>24</v>
      </c>
      <c r="AD5" s="331" t="s">
        <v>25</v>
      </c>
      <c r="AE5" s="334" t="s">
        <v>26</v>
      </c>
      <c r="AF5" s="335"/>
      <c r="AG5" s="336"/>
      <c r="AH5" s="334" t="s">
        <v>27</v>
      </c>
      <c r="AI5" s="335"/>
      <c r="AJ5" s="337"/>
      <c r="AK5" s="31"/>
      <c r="AL5" s="31"/>
      <c r="AM5" s="31"/>
      <c r="AN5" s="31"/>
      <c r="AO5" s="31"/>
      <c r="AP5" s="31"/>
      <c r="AQ5" s="31"/>
      <c r="AR5" s="31"/>
      <c r="AS5" s="31"/>
      <c r="AT5" s="31"/>
    </row>
    <row r="6" spans="1:46" s="259" customFormat="1">
      <c r="A6" s="366"/>
      <c r="B6" s="368"/>
      <c r="C6" s="368"/>
      <c r="D6" s="368"/>
      <c r="E6" s="368"/>
      <c r="F6" s="314" t="s">
        <v>28</v>
      </c>
      <c r="G6" s="316" t="s">
        <v>29</v>
      </c>
      <c r="H6" s="355"/>
      <c r="I6" s="358"/>
      <c r="J6" s="361"/>
      <c r="K6" s="318" t="s">
        <v>30</v>
      </c>
      <c r="L6" s="318" t="s">
        <v>30</v>
      </c>
      <c r="M6" s="320" t="s">
        <v>31</v>
      </c>
      <c r="N6" s="314" t="s">
        <v>32</v>
      </c>
      <c r="O6" s="373"/>
      <c r="P6" s="374"/>
      <c r="Q6" s="368"/>
      <c r="R6" s="344"/>
      <c r="S6" s="344"/>
      <c r="T6" s="341"/>
      <c r="U6" s="344"/>
      <c r="V6" s="348"/>
      <c r="W6" s="349"/>
      <c r="X6" s="326"/>
      <c r="Y6" s="351"/>
      <c r="Z6" s="351"/>
      <c r="AA6" s="323"/>
      <c r="AB6" s="326"/>
      <c r="AC6" s="329"/>
      <c r="AD6" s="332"/>
      <c r="AE6" s="310" t="s">
        <v>33</v>
      </c>
      <c r="AF6" s="310" t="s">
        <v>34</v>
      </c>
      <c r="AG6" s="338" t="s">
        <v>35</v>
      </c>
      <c r="AH6" s="310" t="s">
        <v>36</v>
      </c>
      <c r="AI6" s="310" t="s">
        <v>37</v>
      </c>
      <c r="AJ6" s="312" t="s">
        <v>38</v>
      </c>
      <c r="AK6" s="31"/>
      <c r="AL6" s="31"/>
      <c r="AM6" s="31"/>
      <c r="AN6" s="31"/>
      <c r="AO6" s="31"/>
      <c r="AP6" s="31"/>
      <c r="AQ6" s="31"/>
      <c r="AR6" s="31"/>
      <c r="AS6" s="31"/>
      <c r="AT6" s="31"/>
    </row>
    <row r="7" spans="1:46" s="259" customFormat="1" ht="15" thickBot="1">
      <c r="A7" s="367"/>
      <c r="B7" s="315"/>
      <c r="C7" s="369"/>
      <c r="D7" s="369"/>
      <c r="E7" s="369"/>
      <c r="F7" s="315"/>
      <c r="G7" s="317"/>
      <c r="H7" s="356"/>
      <c r="I7" s="359"/>
      <c r="J7" s="362"/>
      <c r="K7" s="319"/>
      <c r="L7" s="319"/>
      <c r="M7" s="321"/>
      <c r="N7" s="315"/>
      <c r="O7" s="375"/>
      <c r="P7" s="376"/>
      <c r="Q7" s="315"/>
      <c r="R7" s="345"/>
      <c r="S7" s="317"/>
      <c r="T7" s="342"/>
      <c r="U7" s="345"/>
      <c r="V7" s="257" t="s">
        <v>39</v>
      </c>
      <c r="W7" s="257" t="s">
        <v>40</v>
      </c>
      <c r="X7" s="327"/>
      <c r="Y7" s="352"/>
      <c r="Z7" s="352"/>
      <c r="AA7" s="324"/>
      <c r="AB7" s="327"/>
      <c r="AC7" s="330"/>
      <c r="AD7" s="333"/>
      <c r="AE7" s="311"/>
      <c r="AF7" s="311"/>
      <c r="AG7" s="339"/>
      <c r="AH7" s="311"/>
      <c r="AI7" s="311"/>
      <c r="AJ7" s="313"/>
      <c r="AK7" s="31"/>
      <c r="AL7" s="31"/>
      <c r="AM7" s="31"/>
      <c r="AN7" s="31"/>
      <c r="AO7" s="31"/>
      <c r="AP7" s="31"/>
      <c r="AQ7" s="31"/>
      <c r="AR7" s="31"/>
      <c r="AS7" s="31"/>
      <c r="AT7" s="31"/>
    </row>
    <row r="8" spans="1:46">
      <c r="A8" s="171" t="s">
        <v>41</v>
      </c>
      <c r="B8" s="172" t="s">
        <v>146</v>
      </c>
      <c r="C8" s="171" t="s">
        <v>96</v>
      </c>
      <c r="D8" s="77" t="s">
        <v>221</v>
      </c>
      <c r="E8" s="77" t="s">
        <v>138</v>
      </c>
      <c r="F8" s="34" t="s">
        <v>147</v>
      </c>
      <c r="G8" s="78">
        <v>42194</v>
      </c>
      <c r="H8" s="240">
        <v>3381748007.4000001</v>
      </c>
      <c r="I8" s="241">
        <v>3381748007.4000001</v>
      </c>
      <c r="J8" s="173">
        <v>42201</v>
      </c>
      <c r="K8" s="143">
        <v>3303271178.4000001</v>
      </c>
      <c r="L8" s="143">
        <v>3294262359.4000001</v>
      </c>
      <c r="M8" s="81"/>
      <c r="N8" s="83" t="s">
        <v>43</v>
      </c>
      <c r="O8" s="83" t="s">
        <v>114</v>
      </c>
      <c r="P8" s="81">
        <v>1.2500000000000001E-2</v>
      </c>
      <c r="Q8" s="262">
        <v>9.1161999999999993E-2</v>
      </c>
      <c r="R8" s="78">
        <v>42181</v>
      </c>
      <c r="S8" s="78"/>
      <c r="T8" s="174">
        <v>7300</v>
      </c>
      <c r="U8" s="78">
        <v>49476</v>
      </c>
      <c r="V8" s="240">
        <f>+K8-L8</f>
        <v>9008819</v>
      </c>
      <c r="W8" s="240">
        <v>76780988.746937484</v>
      </c>
      <c r="X8" s="84" t="s">
        <v>44</v>
      </c>
      <c r="Y8" s="84" t="s">
        <v>44</v>
      </c>
      <c r="Z8" s="175"/>
      <c r="AA8" s="85"/>
      <c r="AB8" s="171"/>
      <c r="AC8" s="176"/>
      <c r="AD8" s="86" t="s">
        <v>148</v>
      </c>
      <c r="AE8" s="177"/>
      <c r="AF8" s="171"/>
      <c r="AG8" s="178"/>
      <c r="AH8" s="171"/>
      <c r="AI8" s="171"/>
      <c r="AJ8" s="179"/>
    </row>
    <row r="9" spans="1:46">
      <c r="A9" s="171" t="s">
        <v>45</v>
      </c>
      <c r="B9" s="172" t="s">
        <v>146</v>
      </c>
      <c r="C9" s="171" t="s">
        <v>96</v>
      </c>
      <c r="D9" s="77" t="s">
        <v>221</v>
      </c>
      <c r="E9" s="77" t="s">
        <v>42</v>
      </c>
      <c r="F9" s="34" t="s">
        <v>149</v>
      </c>
      <c r="G9" s="78">
        <v>42194</v>
      </c>
      <c r="H9" s="240">
        <v>4160000000</v>
      </c>
      <c r="I9" s="241">
        <v>3983953924.0900002</v>
      </c>
      <c r="J9" s="173">
        <v>42201</v>
      </c>
      <c r="K9" s="143">
        <v>3982487213.289999</v>
      </c>
      <c r="L9" s="143">
        <v>3982292561.0899987</v>
      </c>
      <c r="M9" s="81"/>
      <c r="N9" s="82" t="s">
        <v>43</v>
      </c>
      <c r="O9" s="83" t="s">
        <v>114</v>
      </c>
      <c r="P9" s="81">
        <v>1.5599999999999999E-2</v>
      </c>
      <c r="Q9" s="262">
        <v>9.4261999999999999E-2</v>
      </c>
      <c r="R9" s="78">
        <v>42186</v>
      </c>
      <c r="S9" s="78"/>
      <c r="T9" s="174">
        <v>10950</v>
      </c>
      <c r="U9" s="78">
        <v>53129</v>
      </c>
      <c r="V9" s="240">
        <f t="shared" ref="V9:V17" si="0">+K9-L9</f>
        <v>194652.2000002861</v>
      </c>
      <c r="W9" s="240">
        <v>95803872.758346274</v>
      </c>
      <c r="X9" s="84" t="s">
        <v>44</v>
      </c>
      <c r="Y9" s="84" t="s">
        <v>44</v>
      </c>
      <c r="Z9" s="175"/>
      <c r="AA9" s="85"/>
      <c r="AB9" s="171"/>
      <c r="AC9" s="176"/>
      <c r="AD9" s="86" t="s">
        <v>148</v>
      </c>
      <c r="AE9" s="177"/>
      <c r="AF9" s="171"/>
      <c r="AG9" s="178"/>
      <c r="AH9" s="171"/>
      <c r="AI9" s="171"/>
      <c r="AJ9" s="179"/>
    </row>
    <row r="10" spans="1:46">
      <c r="A10" s="171" t="s">
        <v>46</v>
      </c>
      <c r="B10" s="172" t="s">
        <v>146</v>
      </c>
      <c r="C10" s="171" t="s">
        <v>96</v>
      </c>
      <c r="D10" s="77" t="s">
        <v>221</v>
      </c>
      <c r="E10" s="77" t="s">
        <v>137</v>
      </c>
      <c r="F10" s="34" t="s">
        <v>150</v>
      </c>
      <c r="G10" s="78">
        <v>42194</v>
      </c>
      <c r="H10" s="240">
        <v>4157002513.02</v>
      </c>
      <c r="I10" s="241">
        <v>4157002513.02</v>
      </c>
      <c r="J10" s="173">
        <v>42201</v>
      </c>
      <c r="K10" s="143">
        <v>4137189737.3764668</v>
      </c>
      <c r="L10" s="143">
        <v>4134780993.0617623</v>
      </c>
      <c r="M10" s="81"/>
      <c r="N10" s="82" t="s">
        <v>43</v>
      </c>
      <c r="O10" s="83" t="s">
        <v>114</v>
      </c>
      <c r="P10" s="81">
        <v>1.5699999999999999E-2</v>
      </c>
      <c r="Q10" s="262">
        <v>9.4362000000000001E-2</v>
      </c>
      <c r="R10" s="78">
        <v>42186</v>
      </c>
      <c r="S10" s="78"/>
      <c r="T10" s="174">
        <v>9125</v>
      </c>
      <c r="U10" s="78">
        <v>51303</v>
      </c>
      <c r="V10" s="240">
        <f t="shared" si="0"/>
        <v>2408744.3147044182</v>
      </c>
      <c r="W10" s="240">
        <v>99614015.006436199</v>
      </c>
      <c r="X10" s="84" t="s">
        <v>44</v>
      </c>
      <c r="Y10" s="84" t="s">
        <v>44</v>
      </c>
      <c r="Z10" s="175"/>
      <c r="AA10" s="85"/>
      <c r="AB10" s="171"/>
      <c r="AC10" s="176"/>
      <c r="AD10" s="86" t="s">
        <v>148</v>
      </c>
      <c r="AE10" s="177"/>
      <c r="AF10" s="171"/>
      <c r="AG10" s="178"/>
      <c r="AH10" s="171"/>
      <c r="AI10" s="171"/>
      <c r="AJ10" s="179"/>
    </row>
    <row r="11" spans="1:46">
      <c r="A11" s="171" t="s">
        <v>47</v>
      </c>
      <c r="B11" s="172" t="s">
        <v>146</v>
      </c>
      <c r="C11" s="171" t="s">
        <v>96</v>
      </c>
      <c r="D11" s="167" t="s">
        <v>221</v>
      </c>
      <c r="E11" s="167" t="s">
        <v>139</v>
      </c>
      <c r="F11" s="39" t="s">
        <v>151</v>
      </c>
      <c r="G11" s="131">
        <v>40816</v>
      </c>
      <c r="H11" s="242">
        <v>6432596506.5799999</v>
      </c>
      <c r="I11" s="241">
        <v>6424732887.96</v>
      </c>
      <c r="J11" s="173">
        <v>42201</v>
      </c>
      <c r="K11" s="143">
        <v>6275646787.96</v>
      </c>
      <c r="L11" s="143">
        <v>6258532287.96</v>
      </c>
      <c r="M11" s="129"/>
      <c r="N11" s="130" t="s">
        <v>43</v>
      </c>
      <c r="O11" s="146" t="s">
        <v>114</v>
      </c>
      <c r="P11" s="129">
        <v>1.2999999999999999E-2</v>
      </c>
      <c r="Q11" s="263">
        <v>9.1661999999999993E-2</v>
      </c>
      <c r="R11" s="131">
        <v>42181</v>
      </c>
      <c r="S11" s="131"/>
      <c r="T11" s="174">
        <v>7300</v>
      </c>
      <c r="U11" s="131">
        <v>49476</v>
      </c>
      <c r="V11" s="240">
        <f t="shared" si="0"/>
        <v>17114500</v>
      </c>
      <c r="W11" s="242">
        <v>146671852.53472093</v>
      </c>
      <c r="X11" s="168" t="s">
        <v>44</v>
      </c>
      <c r="Y11" s="168" t="s">
        <v>44</v>
      </c>
      <c r="Z11" s="175"/>
      <c r="AA11" s="169"/>
      <c r="AB11" s="171"/>
      <c r="AC11" s="176"/>
      <c r="AD11" s="86" t="s">
        <v>148</v>
      </c>
      <c r="AE11" s="177" t="s">
        <v>232</v>
      </c>
      <c r="AF11" s="171" t="s">
        <v>42</v>
      </c>
      <c r="AG11" s="178" t="s">
        <v>239</v>
      </c>
      <c r="AH11" s="171"/>
      <c r="AI11" s="171"/>
      <c r="AJ11" s="179"/>
    </row>
    <row r="12" spans="1:46">
      <c r="A12" s="171" t="s">
        <v>48</v>
      </c>
      <c r="B12" s="172" t="s">
        <v>146</v>
      </c>
      <c r="C12" s="171" t="s">
        <v>96</v>
      </c>
      <c r="D12" s="167" t="s">
        <v>221</v>
      </c>
      <c r="E12" s="167" t="s">
        <v>133</v>
      </c>
      <c r="F12" s="39" t="s">
        <v>152</v>
      </c>
      <c r="G12" s="131">
        <v>40816</v>
      </c>
      <c r="H12" s="242">
        <v>3633198396.1399999</v>
      </c>
      <c r="I12" s="241">
        <v>3633198396.1399999</v>
      </c>
      <c r="J12" s="173">
        <v>42201</v>
      </c>
      <c r="K12" s="143">
        <v>3548886392.1350069</v>
      </c>
      <c r="L12" s="143">
        <v>3539207719.9024787</v>
      </c>
      <c r="M12" s="129"/>
      <c r="N12" s="130" t="s">
        <v>43</v>
      </c>
      <c r="O12" s="146" t="s">
        <v>114</v>
      </c>
      <c r="P12" s="129">
        <v>1.55E-2</v>
      </c>
      <c r="Q12" s="263">
        <v>9.4161999999999996E-2</v>
      </c>
      <c r="R12" s="131">
        <v>42185</v>
      </c>
      <c r="S12" s="131"/>
      <c r="T12" s="174">
        <v>7300</v>
      </c>
      <c r="U12" s="131">
        <v>49476</v>
      </c>
      <c r="V12" s="240">
        <f t="shared" si="0"/>
        <v>9678672.2325282097</v>
      </c>
      <c r="W12" s="242">
        <v>85208465.077208668</v>
      </c>
      <c r="X12" s="168" t="s">
        <v>44</v>
      </c>
      <c r="Y12" s="168" t="s">
        <v>44</v>
      </c>
      <c r="Z12" s="175"/>
      <c r="AA12" s="169"/>
      <c r="AB12" s="171"/>
      <c r="AC12" s="176"/>
      <c r="AD12" s="86" t="s">
        <v>148</v>
      </c>
      <c r="AE12" s="177" t="s">
        <v>232</v>
      </c>
      <c r="AF12" s="171" t="s">
        <v>42</v>
      </c>
      <c r="AG12" s="178" t="s">
        <v>239</v>
      </c>
      <c r="AH12" s="171"/>
      <c r="AI12" s="171"/>
      <c r="AJ12" s="179"/>
    </row>
    <row r="13" spans="1:46">
      <c r="A13" s="171" t="s">
        <v>49</v>
      </c>
      <c r="B13" s="172" t="s">
        <v>146</v>
      </c>
      <c r="C13" s="171" t="s">
        <v>96</v>
      </c>
      <c r="D13" s="167" t="s">
        <v>221</v>
      </c>
      <c r="E13" s="167" t="s">
        <v>137</v>
      </c>
      <c r="F13" s="34" t="s">
        <v>153</v>
      </c>
      <c r="G13" s="131" t="s">
        <v>154</v>
      </c>
      <c r="H13" s="242">
        <v>6878417489.0699997</v>
      </c>
      <c r="I13" s="241">
        <v>6842997102.1099997</v>
      </c>
      <c r="J13" s="173">
        <v>42201</v>
      </c>
      <c r="K13" s="143">
        <v>6810382552.1168213</v>
      </c>
      <c r="L13" s="143">
        <v>6806417428.1694469</v>
      </c>
      <c r="M13" s="129"/>
      <c r="N13" s="130" t="s">
        <v>43</v>
      </c>
      <c r="O13" s="146" t="s">
        <v>114</v>
      </c>
      <c r="P13" s="129">
        <v>1.52E-2</v>
      </c>
      <c r="Q13" s="263">
        <v>9.3862000000000001E-2</v>
      </c>
      <c r="R13" s="131">
        <v>42181</v>
      </c>
      <c r="S13" s="131"/>
      <c r="T13" s="174">
        <v>9125</v>
      </c>
      <c r="U13" s="131">
        <v>49476</v>
      </c>
      <c r="V13" s="240">
        <f t="shared" si="0"/>
        <v>3965123.9473743439</v>
      </c>
      <c r="W13" s="242">
        <v>163108298.55845246</v>
      </c>
      <c r="X13" s="168" t="s">
        <v>44</v>
      </c>
      <c r="Y13" s="168" t="s">
        <v>44</v>
      </c>
      <c r="Z13" s="175"/>
      <c r="AA13" s="169"/>
      <c r="AB13" s="171"/>
      <c r="AC13" s="176"/>
      <c r="AD13" s="86" t="s">
        <v>148</v>
      </c>
      <c r="AE13" s="177" t="s">
        <v>232</v>
      </c>
      <c r="AF13" s="171" t="s">
        <v>42</v>
      </c>
      <c r="AG13" s="178" t="s">
        <v>239</v>
      </c>
      <c r="AH13" s="171"/>
      <c r="AI13" s="171"/>
      <c r="AJ13" s="179"/>
    </row>
    <row r="14" spans="1:46">
      <c r="A14" s="171" t="s">
        <v>115</v>
      </c>
      <c r="B14" s="172" t="s">
        <v>146</v>
      </c>
      <c r="C14" s="171" t="s">
        <v>96</v>
      </c>
      <c r="D14" s="77" t="s">
        <v>221</v>
      </c>
      <c r="E14" s="77" t="s">
        <v>140</v>
      </c>
      <c r="F14" s="34" t="s">
        <v>155</v>
      </c>
      <c r="G14" s="78">
        <v>40816</v>
      </c>
      <c r="H14" s="240">
        <v>1298334860</v>
      </c>
      <c r="I14" s="241">
        <v>1298334860</v>
      </c>
      <c r="J14" s="173">
        <v>42201</v>
      </c>
      <c r="K14" s="143">
        <v>1268205698.998925</v>
      </c>
      <c r="L14" s="143">
        <v>1264746995.998925</v>
      </c>
      <c r="M14" s="81"/>
      <c r="N14" s="82" t="s">
        <v>43</v>
      </c>
      <c r="O14" s="83" t="s">
        <v>114</v>
      </c>
      <c r="P14" s="81">
        <v>1.7500000000000002E-2</v>
      </c>
      <c r="Q14" s="262">
        <v>9.6161999999999997E-2</v>
      </c>
      <c r="R14" s="78">
        <v>42184</v>
      </c>
      <c r="S14" s="78"/>
      <c r="T14" s="174">
        <v>7300</v>
      </c>
      <c r="U14" s="78">
        <v>49476</v>
      </c>
      <c r="V14" s="240">
        <f t="shared" si="0"/>
        <v>3458703</v>
      </c>
      <c r="W14" s="240">
        <v>31097135.275549963</v>
      </c>
      <c r="X14" s="84" t="s">
        <v>44</v>
      </c>
      <c r="Y14" s="84" t="s">
        <v>44</v>
      </c>
      <c r="Z14" s="175"/>
      <c r="AA14" s="85"/>
      <c r="AB14" s="171"/>
      <c r="AC14" s="176"/>
      <c r="AD14" s="86" t="s">
        <v>148</v>
      </c>
      <c r="AE14" s="177" t="s">
        <v>232</v>
      </c>
      <c r="AF14" s="171" t="s">
        <v>42</v>
      </c>
      <c r="AG14" s="178" t="s">
        <v>239</v>
      </c>
      <c r="AH14" s="171"/>
      <c r="AI14" s="171"/>
      <c r="AJ14" s="179"/>
    </row>
    <row r="15" spans="1:46">
      <c r="A15" s="171" t="s">
        <v>116</v>
      </c>
      <c r="B15" s="172" t="s">
        <v>146</v>
      </c>
      <c r="C15" s="171" t="s">
        <v>96</v>
      </c>
      <c r="D15" s="77" t="s">
        <v>221</v>
      </c>
      <c r="E15" s="77" t="s">
        <v>138</v>
      </c>
      <c r="F15" s="34" t="s">
        <v>156</v>
      </c>
      <c r="G15" s="78">
        <v>40816</v>
      </c>
      <c r="H15" s="240">
        <v>1198636988.0799999</v>
      </c>
      <c r="I15" s="241">
        <v>1197171697.3299999</v>
      </c>
      <c r="J15" s="173">
        <v>42201</v>
      </c>
      <c r="K15" s="143">
        <v>1169390147.3299999</v>
      </c>
      <c r="L15" s="143">
        <v>1166200939.3299999</v>
      </c>
      <c r="M15" s="81"/>
      <c r="N15" s="82" t="s">
        <v>43</v>
      </c>
      <c r="O15" s="83" t="s">
        <v>114</v>
      </c>
      <c r="P15" s="81">
        <v>1.2500000000000001E-2</v>
      </c>
      <c r="Q15" s="262">
        <v>9.1161999999999993E-2</v>
      </c>
      <c r="R15" s="78">
        <v>42181</v>
      </c>
      <c r="S15" s="78"/>
      <c r="T15" s="174">
        <v>7300</v>
      </c>
      <c r="U15" s="78">
        <v>49476</v>
      </c>
      <c r="V15" s="240">
        <f t="shared" si="0"/>
        <v>3189208</v>
      </c>
      <c r="W15" s="240">
        <v>27181217.409537718</v>
      </c>
      <c r="X15" s="84" t="s">
        <v>44</v>
      </c>
      <c r="Y15" s="84" t="s">
        <v>44</v>
      </c>
      <c r="Z15" s="175"/>
      <c r="AA15" s="85"/>
      <c r="AB15" s="171"/>
      <c r="AC15" s="176"/>
      <c r="AD15" s="86" t="s">
        <v>148</v>
      </c>
      <c r="AE15" s="177" t="s">
        <v>232</v>
      </c>
      <c r="AF15" s="171" t="s">
        <v>42</v>
      </c>
      <c r="AG15" s="178" t="s">
        <v>239</v>
      </c>
      <c r="AH15" s="171"/>
      <c r="AI15" s="171"/>
      <c r="AJ15" s="179"/>
    </row>
    <row r="16" spans="1:46">
      <c r="A16" s="171" t="s">
        <v>117</v>
      </c>
      <c r="B16" s="172" t="s">
        <v>146</v>
      </c>
      <c r="C16" s="171" t="s">
        <v>96</v>
      </c>
      <c r="D16" s="77" t="s">
        <v>221</v>
      </c>
      <c r="E16" s="77" t="s">
        <v>138</v>
      </c>
      <c r="F16" s="34" t="s">
        <v>157</v>
      </c>
      <c r="G16" s="78">
        <v>40816</v>
      </c>
      <c r="H16" s="240">
        <v>3788815532.0100002</v>
      </c>
      <c r="I16" s="241">
        <v>3784183840.8499999</v>
      </c>
      <c r="J16" s="173">
        <v>42201</v>
      </c>
      <c r="K16" s="143">
        <v>3696368083.8499999</v>
      </c>
      <c r="L16" s="143">
        <v>3686287194.8499999</v>
      </c>
      <c r="M16" s="81"/>
      <c r="N16" s="82" t="s">
        <v>43</v>
      </c>
      <c r="O16" s="83" t="s">
        <v>114</v>
      </c>
      <c r="P16" s="81">
        <v>1.2500000000000001E-2</v>
      </c>
      <c r="Q16" s="262">
        <v>9.1161999999999993E-2</v>
      </c>
      <c r="R16" s="78">
        <v>42181</v>
      </c>
      <c r="S16" s="78"/>
      <c r="T16" s="174">
        <v>7300</v>
      </c>
      <c r="U16" s="78">
        <v>49476</v>
      </c>
      <c r="V16" s="240">
        <f t="shared" si="0"/>
        <v>10080889</v>
      </c>
      <c r="W16" s="240">
        <v>85918104.001702651</v>
      </c>
      <c r="X16" s="84" t="s">
        <v>44</v>
      </c>
      <c r="Y16" s="84" t="s">
        <v>44</v>
      </c>
      <c r="Z16" s="175"/>
      <c r="AA16" s="85"/>
      <c r="AB16" s="171"/>
      <c r="AC16" s="176"/>
      <c r="AD16" s="86" t="s">
        <v>148</v>
      </c>
      <c r="AE16" s="177" t="s">
        <v>232</v>
      </c>
      <c r="AF16" s="171" t="s">
        <v>42</v>
      </c>
      <c r="AG16" s="178" t="s">
        <v>239</v>
      </c>
      <c r="AH16" s="171"/>
      <c r="AI16" s="171"/>
      <c r="AJ16" s="179"/>
    </row>
    <row r="17" spans="1:36">
      <c r="A17" s="171" t="s">
        <v>118</v>
      </c>
      <c r="B17" s="172" t="s">
        <v>146</v>
      </c>
      <c r="C17" s="171" t="s">
        <v>96</v>
      </c>
      <c r="D17" s="77" t="s">
        <v>221</v>
      </c>
      <c r="E17" s="77" t="s">
        <v>138</v>
      </c>
      <c r="F17" s="34" t="s">
        <v>230</v>
      </c>
      <c r="G17" s="78">
        <v>42830</v>
      </c>
      <c r="H17" s="240">
        <v>2037814873</v>
      </c>
      <c r="I17" s="241">
        <v>2036295666.0279937</v>
      </c>
      <c r="J17" s="173"/>
      <c r="K17" s="143">
        <v>2016383529.8169808</v>
      </c>
      <c r="L17" s="143">
        <v>2010884363.8295872</v>
      </c>
      <c r="M17" s="81"/>
      <c r="N17" s="82" t="s">
        <v>43</v>
      </c>
      <c r="O17" s="83" t="s">
        <v>114</v>
      </c>
      <c r="P17" s="81">
        <v>1.6E-2</v>
      </c>
      <c r="Q17" s="262">
        <v>9.4661999999999996E-2</v>
      </c>
      <c r="R17" s="78">
        <v>42807</v>
      </c>
      <c r="S17" s="78"/>
      <c r="T17" s="174">
        <v>6681</v>
      </c>
      <c r="U17" s="78">
        <v>49488</v>
      </c>
      <c r="V17" s="240">
        <f t="shared" si="0"/>
        <v>5499165.9873936176</v>
      </c>
      <c r="W17" s="240">
        <v>48670621.479830585</v>
      </c>
      <c r="X17" s="84" t="s">
        <v>44</v>
      </c>
      <c r="Y17" s="84" t="s">
        <v>44</v>
      </c>
      <c r="Z17" s="175"/>
      <c r="AA17" s="85"/>
      <c r="AB17" s="171"/>
      <c r="AC17" s="176"/>
      <c r="AD17" s="86" t="s">
        <v>148</v>
      </c>
      <c r="AE17" s="177" t="s">
        <v>232</v>
      </c>
      <c r="AF17" s="171" t="s">
        <v>42</v>
      </c>
      <c r="AG17" s="178" t="s">
        <v>233</v>
      </c>
      <c r="AH17" s="171"/>
      <c r="AI17" s="171"/>
      <c r="AJ17" s="179"/>
    </row>
    <row r="18" spans="1:36" s="275" customFormat="1">
      <c r="A18" s="295" t="s">
        <v>50</v>
      </c>
      <c r="B18" s="266"/>
      <c r="C18" s="265"/>
      <c r="D18" s="265"/>
      <c r="E18" s="265"/>
      <c r="F18" s="265"/>
      <c r="G18" s="265"/>
      <c r="H18" s="269">
        <f>SUM(H8:H17 )</f>
        <v>36966565165.300003</v>
      </c>
      <c r="I18" s="269">
        <f>SUM(I8:I17 )</f>
        <v>36739618894.927994</v>
      </c>
      <c r="J18" s="265"/>
      <c r="K18" s="269">
        <f>SUM(K8:K17 )</f>
        <v>36208211321.274193</v>
      </c>
      <c r="L18" s="269">
        <f>SUM(L8:L17 )</f>
        <v>36143612843.592201</v>
      </c>
      <c r="M18" s="273"/>
      <c r="N18" s="266"/>
      <c r="O18" s="266"/>
      <c r="P18" s="273"/>
      <c r="Q18" s="273"/>
      <c r="R18" s="265"/>
      <c r="S18" s="265"/>
      <c r="T18" s="265"/>
      <c r="U18" s="265"/>
      <c r="V18" s="269">
        <f>SUM(V8:V17 )</f>
        <v>64598477.682000875</v>
      </c>
      <c r="W18" s="269">
        <f>SUM(W8:W17 )</f>
        <v>860054570.84872293</v>
      </c>
      <c r="X18" s="274"/>
      <c r="Y18" s="266"/>
      <c r="Z18" s="266"/>
      <c r="AA18" s="267"/>
      <c r="AB18" s="265"/>
      <c r="AC18" s="269">
        <f>SUM(AC8:AC16 )</f>
        <v>0</v>
      </c>
      <c r="AD18" s="265"/>
      <c r="AE18" s="265"/>
      <c r="AF18" s="265"/>
      <c r="AG18" s="269">
        <f>SUM(AG8:AG16 )</f>
        <v>0</v>
      </c>
      <c r="AH18" s="265"/>
      <c r="AI18" s="265"/>
      <c r="AJ18" s="268">
        <f>SUM(AJ8:AJ16 )</f>
        <v>0</v>
      </c>
    </row>
    <row r="19" spans="1:36">
      <c r="A19" s="180"/>
      <c r="B19" s="181"/>
      <c r="C19" s="88"/>
      <c r="D19" s="88"/>
      <c r="E19" s="88"/>
      <c r="F19" s="39"/>
      <c r="G19" s="89"/>
      <c r="H19" s="243"/>
      <c r="I19" s="244"/>
      <c r="J19" s="182"/>
      <c r="K19" s="143"/>
      <c r="L19" s="252"/>
      <c r="M19" s="93"/>
      <c r="N19" s="94"/>
      <c r="O19" s="94"/>
      <c r="P19" s="93"/>
      <c r="Q19" s="93"/>
      <c r="R19" s="89"/>
      <c r="S19" s="173"/>
      <c r="T19" s="183"/>
      <c r="U19" s="173"/>
      <c r="V19" s="254"/>
      <c r="W19" s="254"/>
      <c r="X19" s="95"/>
      <c r="Y19" s="42"/>
      <c r="Z19" s="42"/>
      <c r="AA19" s="96"/>
      <c r="AB19" s="180"/>
      <c r="AC19" s="184"/>
      <c r="AD19" s="98"/>
      <c r="AE19" s="127"/>
      <c r="AF19" s="180"/>
      <c r="AG19" s="178"/>
      <c r="AH19" s="180"/>
      <c r="AI19" s="180"/>
      <c r="AJ19" s="185"/>
    </row>
    <row r="20" spans="1:36">
      <c r="A20" s="180" t="s">
        <v>41</v>
      </c>
      <c r="B20" s="172" t="s">
        <v>146</v>
      </c>
      <c r="C20" s="88" t="s">
        <v>158</v>
      </c>
      <c r="D20" s="88" t="s">
        <v>221</v>
      </c>
      <c r="E20" s="88" t="s">
        <v>42</v>
      </c>
      <c r="F20" s="39" t="s">
        <v>159</v>
      </c>
      <c r="G20" s="89">
        <v>40574</v>
      </c>
      <c r="H20" s="243">
        <v>32000000</v>
      </c>
      <c r="I20" s="244">
        <v>31550787.09</v>
      </c>
      <c r="J20" s="182">
        <v>40584</v>
      </c>
      <c r="K20" s="252">
        <v>9932653.8399999999</v>
      </c>
      <c r="L20" s="252">
        <v>9056243.0800000001</v>
      </c>
      <c r="M20" s="93"/>
      <c r="N20" s="94" t="s">
        <v>43</v>
      </c>
      <c r="O20" s="94" t="s">
        <v>114</v>
      </c>
      <c r="P20" s="93">
        <v>2.5399999999999999E-2</v>
      </c>
      <c r="Q20" s="93">
        <v>0.104</v>
      </c>
      <c r="R20" s="89">
        <v>40542</v>
      </c>
      <c r="S20" s="173"/>
      <c r="T20" s="174">
        <v>3650</v>
      </c>
      <c r="U20" s="173">
        <v>44237</v>
      </c>
      <c r="V20" s="254">
        <f>+K20-L20</f>
        <v>876410.75999999978</v>
      </c>
      <c r="W20" s="258">
        <v>251726.11</v>
      </c>
      <c r="X20" s="95" t="s">
        <v>44</v>
      </c>
      <c r="Y20" s="95" t="s">
        <v>44</v>
      </c>
      <c r="Z20" s="42" t="s">
        <v>160</v>
      </c>
      <c r="AA20" s="96"/>
      <c r="AB20" s="180"/>
      <c r="AC20" s="184"/>
      <c r="AD20" s="98" t="s">
        <v>161</v>
      </c>
      <c r="AE20" s="127"/>
      <c r="AF20" s="180"/>
      <c r="AG20" s="178"/>
      <c r="AH20" s="180"/>
      <c r="AI20" s="180"/>
      <c r="AJ20" s="185"/>
    </row>
    <row r="21" spans="1:36">
      <c r="A21" s="171" t="s">
        <v>45</v>
      </c>
      <c r="B21" s="172" t="s">
        <v>146</v>
      </c>
      <c r="C21" s="88" t="s">
        <v>158</v>
      </c>
      <c r="D21" s="88" t="s">
        <v>221</v>
      </c>
      <c r="E21" s="88" t="s">
        <v>42</v>
      </c>
      <c r="F21" s="39" t="s">
        <v>162</v>
      </c>
      <c r="G21" s="89">
        <v>39365</v>
      </c>
      <c r="H21" s="243">
        <v>47082061</v>
      </c>
      <c r="I21" s="241">
        <v>47082061</v>
      </c>
      <c r="J21" s="173">
        <v>40739</v>
      </c>
      <c r="K21" s="143">
        <v>16520021.34</v>
      </c>
      <c r="L21" s="143">
        <v>15281019.75</v>
      </c>
      <c r="M21" s="93"/>
      <c r="N21" s="94" t="s">
        <v>43</v>
      </c>
      <c r="O21" s="94" t="s">
        <v>114</v>
      </c>
      <c r="P21" s="93">
        <v>1.84E-2</v>
      </c>
      <c r="Q21" s="93">
        <v>9.9599999999999994E-2</v>
      </c>
      <c r="R21" s="89">
        <v>40703</v>
      </c>
      <c r="S21" s="173">
        <v>40715</v>
      </c>
      <c r="T21" s="174">
        <v>3650</v>
      </c>
      <c r="U21" s="173">
        <v>44392</v>
      </c>
      <c r="V21" s="254">
        <f t="shared" ref="V21:V46" si="1">+K21-L21</f>
        <v>1239001.5899999999</v>
      </c>
      <c r="W21" s="258">
        <v>402687.97</v>
      </c>
      <c r="X21" s="95" t="s">
        <v>44</v>
      </c>
      <c r="Y21" s="95" t="s">
        <v>44</v>
      </c>
      <c r="Z21" s="175" t="s">
        <v>160</v>
      </c>
      <c r="AA21" s="96"/>
      <c r="AB21" s="171"/>
      <c r="AC21" s="176"/>
      <c r="AD21" s="98" t="s">
        <v>161</v>
      </c>
      <c r="AE21" s="177"/>
      <c r="AF21" s="171"/>
      <c r="AG21" s="178"/>
      <c r="AH21" s="171"/>
      <c r="AI21" s="171"/>
      <c r="AJ21" s="179"/>
    </row>
    <row r="22" spans="1:36">
      <c r="A22" s="171" t="s">
        <v>46</v>
      </c>
      <c r="B22" s="172" t="s">
        <v>146</v>
      </c>
      <c r="C22" s="88" t="s">
        <v>163</v>
      </c>
      <c r="D22" s="88" t="s">
        <v>221</v>
      </c>
      <c r="E22" s="88" t="s">
        <v>42</v>
      </c>
      <c r="F22" s="39" t="s">
        <v>164</v>
      </c>
      <c r="G22" s="89">
        <v>40574</v>
      </c>
      <c r="H22" s="243">
        <v>9250000</v>
      </c>
      <c r="I22" s="241">
        <v>9250000</v>
      </c>
      <c r="J22" s="173">
        <v>40597</v>
      </c>
      <c r="K22" s="143"/>
      <c r="L22" s="143"/>
      <c r="M22" s="93"/>
      <c r="N22" s="94" t="s">
        <v>43</v>
      </c>
      <c r="O22" s="94" t="s">
        <v>114</v>
      </c>
      <c r="P22" s="93">
        <v>2.75E-2</v>
      </c>
      <c r="Q22" s="93"/>
      <c r="R22" s="89">
        <v>40542</v>
      </c>
      <c r="S22" s="173"/>
      <c r="T22" s="174">
        <v>3650</v>
      </c>
      <c r="U22" s="173">
        <v>44165</v>
      </c>
      <c r="V22" s="254"/>
      <c r="W22" s="258"/>
      <c r="X22" s="95" t="s">
        <v>44</v>
      </c>
      <c r="Y22" s="95" t="s">
        <v>44</v>
      </c>
      <c r="Z22" s="175" t="s">
        <v>160</v>
      </c>
      <c r="AA22" s="96"/>
      <c r="AB22" s="171"/>
      <c r="AC22" s="176"/>
      <c r="AD22" s="98" t="s">
        <v>161</v>
      </c>
      <c r="AE22" s="177"/>
      <c r="AF22" s="171"/>
      <c r="AG22" s="178"/>
      <c r="AH22" s="171"/>
      <c r="AI22" s="171"/>
      <c r="AJ22" s="179"/>
    </row>
    <row r="23" spans="1:36">
      <c r="A23" s="180" t="s">
        <v>47</v>
      </c>
      <c r="B23" s="172" t="s">
        <v>146</v>
      </c>
      <c r="C23" s="88" t="s">
        <v>163</v>
      </c>
      <c r="D23" s="88" t="s">
        <v>221</v>
      </c>
      <c r="E23" s="88" t="s">
        <v>42</v>
      </c>
      <c r="F23" s="39" t="s">
        <v>165</v>
      </c>
      <c r="G23" s="89">
        <v>40170</v>
      </c>
      <c r="H23" s="243">
        <v>5196124</v>
      </c>
      <c r="I23" s="241">
        <v>5196124</v>
      </c>
      <c r="J23" s="173">
        <v>40175</v>
      </c>
      <c r="K23" s="143"/>
      <c r="L23" s="143"/>
      <c r="M23" s="93"/>
      <c r="N23" s="94" t="s">
        <v>43</v>
      </c>
      <c r="O23" s="94" t="s">
        <v>114</v>
      </c>
      <c r="P23" s="93">
        <v>2.9499999999999998E-2</v>
      </c>
      <c r="Q23" s="93"/>
      <c r="R23" s="89">
        <v>40168</v>
      </c>
      <c r="S23" s="173"/>
      <c r="T23" s="174">
        <v>3650</v>
      </c>
      <c r="U23" s="173">
        <v>43644</v>
      </c>
      <c r="V23" s="254"/>
      <c r="W23" s="258"/>
      <c r="X23" s="95" t="s">
        <v>44</v>
      </c>
      <c r="Y23" s="95" t="s">
        <v>44</v>
      </c>
      <c r="Z23" s="175" t="s">
        <v>160</v>
      </c>
      <c r="AA23" s="96"/>
      <c r="AB23" s="171"/>
      <c r="AC23" s="176"/>
      <c r="AD23" s="98" t="s">
        <v>161</v>
      </c>
      <c r="AE23" s="177"/>
      <c r="AF23" s="171"/>
      <c r="AG23" s="178"/>
      <c r="AH23" s="171"/>
      <c r="AI23" s="171"/>
      <c r="AJ23" s="179"/>
    </row>
    <row r="24" spans="1:36">
      <c r="A24" s="171" t="s">
        <v>48</v>
      </c>
      <c r="B24" s="172" t="s">
        <v>146</v>
      </c>
      <c r="C24" s="88" t="s">
        <v>166</v>
      </c>
      <c r="D24" s="88" t="s">
        <v>221</v>
      </c>
      <c r="E24" s="88" t="s">
        <v>42</v>
      </c>
      <c r="F24" s="39" t="s">
        <v>167</v>
      </c>
      <c r="G24" s="89">
        <v>40175</v>
      </c>
      <c r="H24" s="243">
        <v>15566610</v>
      </c>
      <c r="I24" s="241">
        <v>15566610</v>
      </c>
      <c r="J24" s="173">
        <v>40177</v>
      </c>
      <c r="K24" s="143">
        <v>3026840.64</v>
      </c>
      <c r="L24" s="143">
        <v>2594434.7999999998</v>
      </c>
      <c r="M24" s="93"/>
      <c r="N24" s="94" t="s">
        <v>43</v>
      </c>
      <c r="O24" s="94" t="s">
        <v>114</v>
      </c>
      <c r="P24" s="93">
        <v>2.7E-2</v>
      </c>
      <c r="Q24" s="93">
        <v>0.1056</v>
      </c>
      <c r="R24" s="89">
        <v>40170</v>
      </c>
      <c r="S24" s="173"/>
      <c r="T24" s="174">
        <v>3650</v>
      </c>
      <c r="U24" s="173">
        <v>43770</v>
      </c>
      <c r="V24" s="254">
        <f t="shared" si="1"/>
        <v>432405.84000000032</v>
      </c>
      <c r="W24" s="258">
        <v>76419.09</v>
      </c>
      <c r="X24" s="95" t="s">
        <v>44</v>
      </c>
      <c r="Y24" s="95" t="s">
        <v>44</v>
      </c>
      <c r="Z24" s="175" t="s">
        <v>160</v>
      </c>
      <c r="AA24" s="96"/>
      <c r="AB24" s="171"/>
      <c r="AC24" s="176"/>
      <c r="AD24" s="98" t="s">
        <v>161</v>
      </c>
      <c r="AE24" s="177"/>
      <c r="AF24" s="171"/>
      <c r="AG24" s="178"/>
      <c r="AH24" s="171"/>
      <c r="AI24" s="171"/>
      <c r="AJ24" s="179"/>
    </row>
    <row r="25" spans="1:36">
      <c r="A25" s="171" t="s">
        <v>49</v>
      </c>
      <c r="B25" s="172" t="s">
        <v>146</v>
      </c>
      <c r="C25" s="88" t="s">
        <v>168</v>
      </c>
      <c r="D25" s="88" t="s">
        <v>221</v>
      </c>
      <c r="E25" s="88" t="s">
        <v>42</v>
      </c>
      <c r="F25" s="39" t="s">
        <v>169</v>
      </c>
      <c r="G25" s="89">
        <v>40175</v>
      </c>
      <c r="H25" s="243">
        <v>20751483</v>
      </c>
      <c r="I25" s="241">
        <v>20751483</v>
      </c>
      <c r="J25" s="173">
        <v>40193</v>
      </c>
      <c r="K25" s="143">
        <v>4188372.54</v>
      </c>
      <c r="L25" s="143">
        <v>3617230.8</v>
      </c>
      <c r="M25" s="93"/>
      <c r="N25" s="94" t="s">
        <v>43</v>
      </c>
      <c r="O25" s="94" t="s">
        <v>114</v>
      </c>
      <c r="P25" s="93">
        <v>2.4799999999999999E-2</v>
      </c>
      <c r="Q25" s="93">
        <v>0.1053</v>
      </c>
      <c r="R25" s="89">
        <v>40170</v>
      </c>
      <c r="S25" s="173"/>
      <c r="T25" s="174">
        <v>3650</v>
      </c>
      <c r="U25" s="173">
        <v>43770</v>
      </c>
      <c r="V25" s="254">
        <f t="shared" si="1"/>
        <v>571141.74000000022</v>
      </c>
      <c r="W25" s="258">
        <v>105684.69</v>
      </c>
      <c r="X25" s="95" t="s">
        <v>44</v>
      </c>
      <c r="Y25" s="95" t="s">
        <v>44</v>
      </c>
      <c r="Z25" s="175" t="s">
        <v>160</v>
      </c>
      <c r="AA25" s="96"/>
      <c r="AB25" s="171"/>
      <c r="AC25" s="176"/>
      <c r="AD25" s="98" t="s">
        <v>161</v>
      </c>
      <c r="AE25" s="177"/>
      <c r="AF25" s="171"/>
      <c r="AG25" s="178"/>
      <c r="AH25" s="171"/>
      <c r="AI25" s="171"/>
      <c r="AJ25" s="179"/>
    </row>
    <row r="26" spans="1:36" ht="17" customHeight="1">
      <c r="A26" s="180" t="s">
        <v>115</v>
      </c>
      <c r="B26" s="172" t="s">
        <v>146</v>
      </c>
      <c r="C26" s="88" t="s">
        <v>170</v>
      </c>
      <c r="D26" s="88" t="s">
        <v>221</v>
      </c>
      <c r="E26" s="88" t="s">
        <v>42</v>
      </c>
      <c r="F26" s="39" t="s">
        <v>171</v>
      </c>
      <c r="G26" s="89">
        <v>40379</v>
      </c>
      <c r="H26" s="243">
        <v>67341434</v>
      </c>
      <c r="I26" s="241">
        <v>67341434</v>
      </c>
      <c r="J26" s="173">
        <v>40382</v>
      </c>
      <c r="K26" s="143">
        <v>16690920.460000001</v>
      </c>
      <c r="L26" s="143">
        <v>14836373.77</v>
      </c>
      <c r="M26" s="93"/>
      <c r="N26" s="94" t="s">
        <v>43</v>
      </c>
      <c r="O26" s="94" t="s">
        <v>114</v>
      </c>
      <c r="P26" s="93">
        <v>2.4199999999999999E-2</v>
      </c>
      <c r="Q26" s="93">
        <v>0.1028</v>
      </c>
      <c r="R26" s="89">
        <v>40367</v>
      </c>
      <c r="S26" s="173"/>
      <c r="T26" s="174">
        <v>3650</v>
      </c>
      <c r="U26" s="173">
        <v>43646</v>
      </c>
      <c r="V26" s="254">
        <f t="shared" si="1"/>
        <v>1854546.6900000013</v>
      </c>
      <c r="W26" s="258">
        <v>414766.37</v>
      </c>
      <c r="X26" s="95" t="s">
        <v>44</v>
      </c>
      <c r="Y26" s="95" t="s">
        <v>44</v>
      </c>
      <c r="Z26" s="175" t="s">
        <v>160</v>
      </c>
      <c r="AA26" s="96"/>
      <c r="AB26" s="171"/>
      <c r="AC26" s="176"/>
      <c r="AD26" s="98" t="s">
        <v>161</v>
      </c>
      <c r="AE26" s="177"/>
      <c r="AF26" s="171"/>
      <c r="AG26" s="178"/>
      <c r="AH26" s="171"/>
      <c r="AI26" s="171"/>
      <c r="AJ26" s="179"/>
    </row>
    <row r="27" spans="1:36">
      <c r="A27" s="171" t="s">
        <v>116</v>
      </c>
      <c r="B27" s="172" t="s">
        <v>146</v>
      </c>
      <c r="C27" s="88" t="s">
        <v>172</v>
      </c>
      <c r="D27" s="88" t="s">
        <v>221</v>
      </c>
      <c r="E27" s="88" t="s">
        <v>42</v>
      </c>
      <c r="F27" s="39" t="s">
        <v>173</v>
      </c>
      <c r="G27" s="89">
        <v>40156</v>
      </c>
      <c r="H27" s="243">
        <v>179886833</v>
      </c>
      <c r="I27" s="241">
        <v>179886833</v>
      </c>
      <c r="J27" s="173">
        <v>40346</v>
      </c>
      <c r="K27" s="143">
        <v>50593171.579999998</v>
      </c>
      <c r="L27" s="143">
        <v>44971708.039999999</v>
      </c>
      <c r="M27" s="93"/>
      <c r="N27" s="94" t="s">
        <v>43</v>
      </c>
      <c r="O27" s="94" t="s">
        <v>114</v>
      </c>
      <c r="P27" s="93">
        <v>1.9E-2</v>
      </c>
      <c r="Q27" s="93">
        <v>9.8500000000000004E-2</v>
      </c>
      <c r="R27" s="89">
        <v>40142</v>
      </c>
      <c r="S27" s="173"/>
      <c r="T27" s="174">
        <v>3650</v>
      </c>
      <c r="U27" s="173">
        <v>43784</v>
      </c>
      <c r="V27" s="254">
        <f t="shared" si="1"/>
        <v>5621463.5399999991</v>
      </c>
      <c r="W27" s="258">
        <v>1191376.1299999999</v>
      </c>
      <c r="X27" s="95" t="s">
        <v>44</v>
      </c>
      <c r="Y27" s="95" t="s">
        <v>44</v>
      </c>
      <c r="Z27" s="175" t="s">
        <v>174</v>
      </c>
      <c r="AA27" s="96"/>
      <c r="AB27" s="171"/>
      <c r="AC27" s="176"/>
      <c r="AD27" s="98" t="s">
        <v>161</v>
      </c>
      <c r="AE27" s="177"/>
      <c r="AF27" s="171"/>
      <c r="AG27" s="178"/>
      <c r="AH27" s="171"/>
      <c r="AI27" s="171"/>
      <c r="AJ27" s="179"/>
    </row>
    <row r="28" spans="1:36">
      <c r="A28" s="171" t="s">
        <v>117</v>
      </c>
      <c r="B28" s="172" t="s">
        <v>146</v>
      </c>
      <c r="C28" s="88" t="s">
        <v>175</v>
      </c>
      <c r="D28" s="88" t="s">
        <v>221</v>
      </c>
      <c r="E28" s="88" t="s">
        <v>42</v>
      </c>
      <c r="F28" s="39" t="s">
        <v>176</v>
      </c>
      <c r="G28" s="89">
        <v>41199</v>
      </c>
      <c r="H28" s="243">
        <v>29593000</v>
      </c>
      <c r="I28" s="241">
        <v>28688725.670000002</v>
      </c>
      <c r="J28" s="173">
        <v>41211</v>
      </c>
      <c r="K28" s="143">
        <v>16735090.07</v>
      </c>
      <c r="L28" s="143">
        <v>15832928.890000001</v>
      </c>
      <c r="M28" s="93"/>
      <c r="N28" s="94" t="s">
        <v>43</v>
      </c>
      <c r="O28" s="94" t="s">
        <v>114</v>
      </c>
      <c r="P28" s="93">
        <v>2.76E-2</v>
      </c>
      <c r="Q28" s="93">
        <v>0.1061</v>
      </c>
      <c r="R28" s="89">
        <v>41141</v>
      </c>
      <c r="S28" s="173"/>
      <c r="T28" s="174">
        <v>3650</v>
      </c>
      <c r="U28" s="173">
        <v>44835</v>
      </c>
      <c r="V28" s="254">
        <f t="shared" si="1"/>
        <v>902161.1799999997</v>
      </c>
      <c r="W28" s="258">
        <v>464430.08999999997</v>
      </c>
      <c r="X28" s="95" t="s">
        <v>44</v>
      </c>
      <c r="Y28" s="95" t="s">
        <v>44</v>
      </c>
      <c r="Z28" s="175" t="s">
        <v>174</v>
      </c>
      <c r="AA28" s="96"/>
      <c r="AB28" s="171"/>
      <c r="AC28" s="176"/>
      <c r="AD28" s="98" t="s">
        <v>161</v>
      </c>
      <c r="AE28" s="177"/>
      <c r="AF28" s="171"/>
      <c r="AG28" s="178"/>
      <c r="AH28" s="171"/>
      <c r="AI28" s="171"/>
      <c r="AJ28" s="179"/>
    </row>
    <row r="29" spans="1:36">
      <c r="A29" s="180" t="s">
        <v>118</v>
      </c>
      <c r="B29" s="172" t="s">
        <v>146</v>
      </c>
      <c r="C29" s="88" t="s">
        <v>177</v>
      </c>
      <c r="D29" s="88" t="s">
        <v>221</v>
      </c>
      <c r="E29" s="88" t="s">
        <v>42</v>
      </c>
      <c r="F29" s="39" t="s">
        <v>178</v>
      </c>
      <c r="G29" s="89">
        <v>41208</v>
      </c>
      <c r="H29" s="243">
        <v>5400000</v>
      </c>
      <c r="I29" s="241">
        <v>5317106.1399999997</v>
      </c>
      <c r="J29" s="173">
        <v>41235</v>
      </c>
      <c r="K29" s="143">
        <v>3101645.34</v>
      </c>
      <c r="L29" s="143">
        <v>2935485.78</v>
      </c>
      <c r="M29" s="93"/>
      <c r="N29" s="94" t="s">
        <v>43</v>
      </c>
      <c r="O29" s="94" t="s">
        <v>114</v>
      </c>
      <c r="P29" s="93">
        <v>3.4200000000000001E-2</v>
      </c>
      <c r="Q29" s="93">
        <v>0.1132</v>
      </c>
      <c r="R29" s="89">
        <v>41173</v>
      </c>
      <c r="S29" s="173"/>
      <c r="T29" s="174">
        <v>3650</v>
      </c>
      <c r="U29" s="173">
        <v>44836</v>
      </c>
      <c r="V29" s="254">
        <f t="shared" si="1"/>
        <v>166159.56000000006</v>
      </c>
      <c r="W29" s="258">
        <v>87705.41</v>
      </c>
      <c r="X29" s="95" t="s">
        <v>44</v>
      </c>
      <c r="Y29" s="95" t="s">
        <v>44</v>
      </c>
      <c r="Z29" s="175" t="s">
        <v>174</v>
      </c>
      <c r="AA29" s="96"/>
      <c r="AB29" s="171"/>
      <c r="AC29" s="176"/>
      <c r="AD29" s="98" t="s">
        <v>161</v>
      </c>
      <c r="AE29" s="177"/>
      <c r="AF29" s="171"/>
      <c r="AG29" s="178"/>
      <c r="AH29" s="171"/>
      <c r="AI29" s="171"/>
      <c r="AJ29" s="179"/>
    </row>
    <row r="30" spans="1:36">
      <c r="A30" s="171" t="s">
        <v>119</v>
      </c>
      <c r="B30" s="172" t="s">
        <v>146</v>
      </c>
      <c r="C30" s="88" t="s">
        <v>179</v>
      </c>
      <c r="D30" s="88" t="s">
        <v>221</v>
      </c>
      <c r="E30" s="88" t="s">
        <v>42</v>
      </c>
      <c r="F30" s="39" t="s">
        <v>180</v>
      </c>
      <c r="G30" s="89">
        <v>41211</v>
      </c>
      <c r="H30" s="243">
        <v>39001563.469999999</v>
      </c>
      <c r="I30" s="241">
        <v>37798367.859999999</v>
      </c>
      <c r="J30" s="173">
        <v>41225</v>
      </c>
      <c r="K30" s="143">
        <v>22281143.02</v>
      </c>
      <c r="L30" s="143">
        <v>21087510.34</v>
      </c>
      <c r="M30" s="93"/>
      <c r="N30" s="94" t="s">
        <v>43</v>
      </c>
      <c r="O30" s="94" t="s">
        <v>114</v>
      </c>
      <c r="P30" s="93">
        <v>2.8000000000000001E-2</v>
      </c>
      <c r="Q30" s="93">
        <v>0.1067</v>
      </c>
      <c r="R30" s="89">
        <v>41169</v>
      </c>
      <c r="S30" s="173"/>
      <c r="T30" s="174">
        <v>3650</v>
      </c>
      <c r="U30" s="173">
        <v>44837</v>
      </c>
      <c r="V30" s="254">
        <f t="shared" si="1"/>
        <v>1193632.6799999997</v>
      </c>
      <c r="W30" s="258">
        <v>595228.15999999992</v>
      </c>
      <c r="X30" s="95" t="s">
        <v>44</v>
      </c>
      <c r="Y30" s="95" t="s">
        <v>44</v>
      </c>
      <c r="Z30" s="175" t="s">
        <v>174</v>
      </c>
      <c r="AA30" s="96"/>
      <c r="AB30" s="171"/>
      <c r="AC30" s="176"/>
      <c r="AD30" s="98" t="s">
        <v>161</v>
      </c>
      <c r="AE30" s="177"/>
      <c r="AF30" s="171"/>
      <c r="AG30" s="178"/>
      <c r="AH30" s="171"/>
      <c r="AI30" s="171"/>
      <c r="AJ30" s="179"/>
    </row>
    <row r="31" spans="1:36">
      <c r="A31" s="171" t="s">
        <v>120</v>
      </c>
      <c r="B31" s="172" t="s">
        <v>146</v>
      </c>
      <c r="C31" s="88" t="s">
        <v>181</v>
      </c>
      <c r="D31" s="88" t="s">
        <v>221</v>
      </c>
      <c r="E31" s="88" t="s">
        <v>42</v>
      </c>
      <c r="F31" s="39" t="s">
        <v>182</v>
      </c>
      <c r="G31" s="89">
        <v>41610</v>
      </c>
      <c r="H31" s="243">
        <v>55660379.469999999</v>
      </c>
      <c r="I31" s="241">
        <v>53509426.969999999</v>
      </c>
      <c r="J31" s="173">
        <v>41642</v>
      </c>
      <c r="K31" s="143">
        <v>25268340.350000001</v>
      </c>
      <c r="L31" s="143">
        <v>23038780.879999999</v>
      </c>
      <c r="M31" s="93"/>
      <c r="N31" s="94" t="s">
        <v>43</v>
      </c>
      <c r="O31" s="94" t="s">
        <v>114</v>
      </c>
      <c r="P31" s="93">
        <v>2.2499999999999999E-2</v>
      </c>
      <c r="Q31" s="93">
        <v>0.1</v>
      </c>
      <c r="R31" s="89">
        <v>41591</v>
      </c>
      <c r="S31" s="173"/>
      <c r="T31" s="174">
        <v>2555</v>
      </c>
      <c r="U31" s="173">
        <v>44200</v>
      </c>
      <c r="V31" s="254">
        <f t="shared" si="1"/>
        <v>2229559.4700000025</v>
      </c>
      <c r="W31" s="258">
        <v>618824.01</v>
      </c>
      <c r="X31" s="95" t="s">
        <v>44</v>
      </c>
      <c r="Y31" s="95" t="s">
        <v>44</v>
      </c>
      <c r="Z31" s="175" t="s">
        <v>174</v>
      </c>
      <c r="AA31" s="96"/>
      <c r="AB31" s="171"/>
      <c r="AC31" s="176"/>
      <c r="AD31" s="98" t="s">
        <v>161</v>
      </c>
      <c r="AE31" s="177"/>
      <c r="AF31" s="171"/>
      <c r="AG31" s="178"/>
      <c r="AH31" s="171"/>
      <c r="AI31" s="171"/>
      <c r="AJ31" s="179"/>
    </row>
    <row r="32" spans="1:36">
      <c r="A32" s="180" t="s">
        <v>121</v>
      </c>
      <c r="B32" s="172" t="s">
        <v>146</v>
      </c>
      <c r="C32" s="88" t="s">
        <v>183</v>
      </c>
      <c r="D32" s="88" t="s">
        <v>221</v>
      </c>
      <c r="E32" s="88" t="s">
        <v>42</v>
      </c>
      <c r="F32" s="39" t="s">
        <v>184</v>
      </c>
      <c r="G32" s="89">
        <v>41611</v>
      </c>
      <c r="H32" s="243">
        <v>36320000</v>
      </c>
      <c r="I32" s="241">
        <v>33807056.270000003</v>
      </c>
      <c r="J32" s="173">
        <v>41617</v>
      </c>
      <c r="K32" s="143">
        <v>20072939.510000002</v>
      </c>
      <c r="L32" s="143">
        <v>19016468.989999998</v>
      </c>
      <c r="M32" s="93"/>
      <c r="N32" s="94" t="s">
        <v>43</v>
      </c>
      <c r="O32" s="94" t="s">
        <v>114</v>
      </c>
      <c r="P32" s="93">
        <v>3.04E-2</v>
      </c>
      <c r="Q32" s="93">
        <v>0.1091</v>
      </c>
      <c r="R32" s="89">
        <v>41568</v>
      </c>
      <c r="S32" s="173"/>
      <c r="T32" s="174">
        <v>3285</v>
      </c>
      <c r="U32" s="173">
        <v>44904</v>
      </c>
      <c r="V32" s="254">
        <f t="shared" si="1"/>
        <v>1056470.5200000033</v>
      </c>
      <c r="W32" s="258">
        <v>559976.48</v>
      </c>
      <c r="X32" s="95" t="s">
        <v>44</v>
      </c>
      <c r="Y32" s="95" t="s">
        <v>44</v>
      </c>
      <c r="Z32" s="175" t="s">
        <v>174</v>
      </c>
      <c r="AA32" s="96"/>
      <c r="AB32" s="171"/>
      <c r="AC32" s="176"/>
      <c r="AD32" s="98" t="s">
        <v>161</v>
      </c>
      <c r="AE32" s="177"/>
      <c r="AF32" s="171"/>
      <c r="AG32" s="178"/>
      <c r="AH32" s="171"/>
      <c r="AI32" s="171"/>
      <c r="AJ32" s="179"/>
    </row>
    <row r="33" spans="1:36">
      <c r="A33" s="171" t="s">
        <v>122</v>
      </c>
      <c r="B33" s="172" t="s">
        <v>146</v>
      </c>
      <c r="C33" s="88" t="s">
        <v>185</v>
      </c>
      <c r="D33" s="88" t="s">
        <v>221</v>
      </c>
      <c r="E33" s="88" t="s">
        <v>42</v>
      </c>
      <c r="F33" s="39" t="s">
        <v>186</v>
      </c>
      <c r="G33" s="89">
        <v>41611</v>
      </c>
      <c r="H33" s="243">
        <v>46660000</v>
      </c>
      <c r="I33" s="241">
        <v>44259908.509999998</v>
      </c>
      <c r="J33" s="173">
        <v>41617</v>
      </c>
      <c r="K33" s="143">
        <v>26279320.82</v>
      </c>
      <c r="L33" s="143">
        <v>24896198.690000001</v>
      </c>
      <c r="M33" s="93"/>
      <c r="N33" s="94" t="s">
        <v>43</v>
      </c>
      <c r="O33" s="94" t="s">
        <v>114</v>
      </c>
      <c r="P33" s="93">
        <v>3.3399999999999999E-2</v>
      </c>
      <c r="Q33" s="93">
        <v>0.11210000000000001</v>
      </c>
      <c r="R33" s="89">
        <v>41578</v>
      </c>
      <c r="S33" s="173"/>
      <c r="T33" s="174">
        <v>3285</v>
      </c>
      <c r="U33" s="173">
        <v>44904</v>
      </c>
      <c r="V33" s="254">
        <f t="shared" si="1"/>
        <v>1383122.129999999</v>
      </c>
      <c r="W33" s="258">
        <v>753333.04</v>
      </c>
      <c r="X33" s="95" t="s">
        <v>44</v>
      </c>
      <c r="Y33" s="95" t="s">
        <v>44</v>
      </c>
      <c r="Z33" s="175" t="s">
        <v>174</v>
      </c>
      <c r="AA33" s="96"/>
      <c r="AB33" s="171"/>
      <c r="AC33" s="176"/>
      <c r="AD33" s="98" t="s">
        <v>161</v>
      </c>
      <c r="AE33" s="177"/>
      <c r="AF33" s="171"/>
      <c r="AG33" s="178"/>
      <c r="AH33" s="171"/>
      <c r="AI33" s="171"/>
      <c r="AJ33" s="179"/>
    </row>
    <row r="34" spans="1:36">
      <c r="A34" s="171" t="s">
        <v>123</v>
      </c>
      <c r="B34" s="172" t="s">
        <v>146</v>
      </c>
      <c r="C34" s="88" t="s">
        <v>177</v>
      </c>
      <c r="D34" s="88" t="s">
        <v>221</v>
      </c>
      <c r="E34" s="88" t="s">
        <v>42</v>
      </c>
      <c r="F34" s="39" t="s">
        <v>187</v>
      </c>
      <c r="G34" s="89">
        <v>41611</v>
      </c>
      <c r="H34" s="243">
        <v>10039714.189999999</v>
      </c>
      <c r="I34" s="241">
        <v>9751055.8100000005</v>
      </c>
      <c r="J34" s="173">
        <v>41617</v>
      </c>
      <c r="K34" s="143">
        <v>6196932.7699999996</v>
      </c>
      <c r="L34" s="143">
        <v>5923538.6900000004</v>
      </c>
      <c r="M34" s="93"/>
      <c r="N34" s="94" t="s">
        <v>43</v>
      </c>
      <c r="O34" s="94" t="s">
        <v>114</v>
      </c>
      <c r="P34" s="93">
        <v>3.6699999999999997E-2</v>
      </c>
      <c r="Q34" s="93">
        <v>0.1154</v>
      </c>
      <c r="R34" s="89">
        <v>41568</v>
      </c>
      <c r="S34" s="173"/>
      <c r="T34" s="174">
        <v>3619</v>
      </c>
      <c r="U34" s="173">
        <v>45239</v>
      </c>
      <c r="V34" s="254">
        <f t="shared" si="1"/>
        <v>273394.07999999914</v>
      </c>
      <c r="W34" s="258">
        <v>183427.47</v>
      </c>
      <c r="X34" s="95" t="s">
        <v>44</v>
      </c>
      <c r="Y34" s="95" t="s">
        <v>44</v>
      </c>
      <c r="Z34" s="175" t="s">
        <v>174</v>
      </c>
      <c r="AA34" s="96"/>
      <c r="AB34" s="171"/>
      <c r="AC34" s="176"/>
      <c r="AD34" s="98" t="s">
        <v>161</v>
      </c>
      <c r="AE34" s="177"/>
      <c r="AF34" s="171"/>
      <c r="AG34" s="178"/>
      <c r="AH34" s="171"/>
      <c r="AI34" s="171"/>
      <c r="AJ34" s="179"/>
    </row>
    <row r="35" spans="1:36">
      <c r="A35" s="180" t="s">
        <v>124</v>
      </c>
      <c r="B35" s="172" t="s">
        <v>146</v>
      </c>
      <c r="C35" s="88" t="s">
        <v>188</v>
      </c>
      <c r="D35" s="88" t="s">
        <v>221</v>
      </c>
      <c r="E35" s="88" t="s">
        <v>42</v>
      </c>
      <c r="F35" s="39" t="s">
        <v>189</v>
      </c>
      <c r="G35" s="89">
        <v>41611</v>
      </c>
      <c r="H35" s="243">
        <v>7975000</v>
      </c>
      <c r="I35" s="241">
        <v>7443648.7400000002</v>
      </c>
      <c r="J35" s="173">
        <v>41617</v>
      </c>
      <c r="K35" s="143">
        <v>4597547.6900000004</v>
      </c>
      <c r="L35" s="143">
        <v>4378616.84</v>
      </c>
      <c r="M35" s="93"/>
      <c r="N35" s="94" t="s">
        <v>43</v>
      </c>
      <c r="O35" s="94" t="s">
        <v>114</v>
      </c>
      <c r="P35" s="93">
        <v>3.7499999999999999E-2</v>
      </c>
      <c r="Q35" s="93">
        <v>0.1162</v>
      </c>
      <c r="R35" s="89">
        <v>41568</v>
      </c>
      <c r="S35" s="173"/>
      <c r="T35" s="174">
        <v>3467</v>
      </c>
      <c r="U35" s="173">
        <v>45086</v>
      </c>
      <c r="V35" s="254">
        <f t="shared" si="1"/>
        <v>218930.85000000056</v>
      </c>
      <c r="W35" s="258">
        <v>136866.22</v>
      </c>
      <c r="X35" s="95" t="s">
        <v>44</v>
      </c>
      <c r="Y35" s="95" t="s">
        <v>44</v>
      </c>
      <c r="Z35" s="175" t="s">
        <v>174</v>
      </c>
      <c r="AA35" s="96"/>
      <c r="AB35" s="171"/>
      <c r="AC35" s="176"/>
      <c r="AD35" s="98" t="s">
        <v>161</v>
      </c>
      <c r="AE35" s="177"/>
      <c r="AF35" s="171"/>
      <c r="AG35" s="178"/>
      <c r="AH35" s="171"/>
      <c r="AI35" s="171"/>
      <c r="AJ35" s="179"/>
    </row>
    <row r="36" spans="1:36">
      <c r="A36" s="171" t="s">
        <v>125</v>
      </c>
      <c r="B36" s="172" t="s">
        <v>146</v>
      </c>
      <c r="C36" s="88" t="s">
        <v>142</v>
      </c>
      <c r="D36" s="88" t="s">
        <v>221</v>
      </c>
      <c r="E36" s="88" t="s">
        <v>42</v>
      </c>
      <c r="F36" s="39" t="s">
        <v>190</v>
      </c>
      <c r="G36" s="89">
        <v>41992</v>
      </c>
      <c r="H36" s="243">
        <v>50500000</v>
      </c>
      <c r="I36" s="241">
        <v>34468979.270000003</v>
      </c>
      <c r="J36" s="173">
        <v>42006</v>
      </c>
      <c r="K36" s="143">
        <v>29442253.09</v>
      </c>
      <c r="L36" s="143">
        <v>28365097.48</v>
      </c>
      <c r="M36" s="93"/>
      <c r="N36" s="94" t="s">
        <v>43</v>
      </c>
      <c r="O36" s="94" t="s">
        <v>114</v>
      </c>
      <c r="P36" s="93">
        <v>2.2599999999999999E-2</v>
      </c>
      <c r="Q36" s="93">
        <v>0.1011</v>
      </c>
      <c r="R36" s="89">
        <v>41971</v>
      </c>
      <c r="S36" s="173"/>
      <c r="T36" s="174"/>
      <c r="U36" s="173">
        <v>45659</v>
      </c>
      <c r="V36" s="254">
        <f t="shared" si="1"/>
        <v>1077155.6099999994</v>
      </c>
      <c r="W36" s="258">
        <v>766864.42</v>
      </c>
      <c r="X36" s="95" t="s">
        <v>44</v>
      </c>
      <c r="Y36" s="95" t="s">
        <v>44</v>
      </c>
      <c r="Z36" s="175" t="s">
        <v>174</v>
      </c>
      <c r="AA36" s="96"/>
      <c r="AB36" s="171"/>
      <c r="AC36" s="176"/>
      <c r="AD36" s="98" t="s">
        <v>161</v>
      </c>
      <c r="AE36" s="177"/>
      <c r="AF36" s="171"/>
      <c r="AG36" s="178"/>
      <c r="AH36" s="171"/>
      <c r="AI36" s="171"/>
      <c r="AJ36" s="179"/>
    </row>
    <row r="37" spans="1:36">
      <c r="A37" s="171" t="s">
        <v>126</v>
      </c>
      <c r="B37" s="172" t="s">
        <v>146</v>
      </c>
      <c r="C37" s="88" t="s">
        <v>191</v>
      </c>
      <c r="D37" s="88" t="s">
        <v>221</v>
      </c>
      <c r="E37" s="88" t="s">
        <v>42</v>
      </c>
      <c r="F37" s="39" t="s">
        <v>192</v>
      </c>
      <c r="G37" s="89">
        <v>42061</v>
      </c>
      <c r="H37" s="243">
        <v>39973723.920000002</v>
      </c>
      <c r="I37" s="241">
        <v>37964158.030000001</v>
      </c>
      <c r="J37" s="173">
        <v>42093</v>
      </c>
      <c r="K37" s="143">
        <v>26574910.75</v>
      </c>
      <c r="L37" s="143">
        <v>25625806.809999999</v>
      </c>
      <c r="M37" s="93"/>
      <c r="N37" s="94" t="s">
        <v>43</v>
      </c>
      <c r="O37" s="94" t="s">
        <v>114</v>
      </c>
      <c r="P37" s="93">
        <v>1.6199999999999999E-2</v>
      </c>
      <c r="Q37" s="93">
        <v>9.4799999999999995E-2</v>
      </c>
      <c r="R37" s="89">
        <v>42004</v>
      </c>
      <c r="S37" s="173"/>
      <c r="T37" s="174">
        <v>3650</v>
      </c>
      <c r="U37" s="173">
        <v>45657</v>
      </c>
      <c r="V37" s="254">
        <f t="shared" si="1"/>
        <v>949103.94000000134</v>
      </c>
      <c r="W37" s="258">
        <v>624731.81000000006</v>
      </c>
      <c r="X37" s="95" t="s">
        <v>44</v>
      </c>
      <c r="Y37" s="95" t="s">
        <v>44</v>
      </c>
      <c r="Z37" s="175" t="s">
        <v>174</v>
      </c>
      <c r="AA37" s="96"/>
      <c r="AB37" s="171"/>
      <c r="AC37" s="176"/>
      <c r="AD37" s="98" t="s">
        <v>161</v>
      </c>
      <c r="AE37" s="177"/>
      <c r="AF37" s="171"/>
      <c r="AG37" s="178"/>
      <c r="AH37" s="171"/>
      <c r="AI37" s="171"/>
      <c r="AJ37" s="179"/>
    </row>
    <row r="38" spans="1:36">
      <c r="A38" s="180" t="s">
        <v>127</v>
      </c>
      <c r="B38" s="172" t="s">
        <v>146</v>
      </c>
      <c r="C38" s="88" t="s">
        <v>158</v>
      </c>
      <c r="D38" s="88" t="s">
        <v>221</v>
      </c>
      <c r="E38" s="88" t="s">
        <v>42</v>
      </c>
      <c r="F38" s="39" t="s">
        <v>193</v>
      </c>
      <c r="G38" s="89">
        <v>42320</v>
      </c>
      <c r="H38" s="243">
        <v>27000000</v>
      </c>
      <c r="I38" s="241">
        <v>21215228.489999998</v>
      </c>
      <c r="J38" s="173"/>
      <c r="K38" s="143">
        <v>25905405.420000002</v>
      </c>
      <c r="L38" s="143">
        <v>25540540.559999999</v>
      </c>
      <c r="M38" s="93"/>
      <c r="N38" s="94" t="s">
        <v>43</v>
      </c>
      <c r="O38" s="94" t="s">
        <v>114</v>
      </c>
      <c r="P38" s="93">
        <v>3.3099999999999997E-2</v>
      </c>
      <c r="Q38" s="93">
        <v>0.1116</v>
      </c>
      <c r="R38" s="89">
        <v>42270</v>
      </c>
      <c r="S38" s="173"/>
      <c r="T38" s="174"/>
      <c r="U38" s="173">
        <v>49094</v>
      </c>
      <c r="V38" s="254">
        <f t="shared" si="1"/>
        <v>364864.86000000313</v>
      </c>
      <c r="W38" s="258">
        <v>726640.24</v>
      </c>
      <c r="X38" s="95" t="s">
        <v>44</v>
      </c>
      <c r="Y38" s="95"/>
      <c r="Z38" s="175" t="s">
        <v>174</v>
      </c>
      <c r="AA38" s="96"/>
      <c r="AB38" s="171"/>
      <c r="AC38" s="176"/>
      <c r="AD38" s="98" t="s">
        <v>161</v>
      </c>
      <c r="AE38" s="177"/>
      <c r="AF38" s="171"/>
      <c r="AG38" s="178"/>
      <c r="AH38" s="171"/>
      <c r="AI38" s="171"/>
      <c r="AJ38" s="179"/>
    </row>
    <row r="39" spans="1:36">
      <c r="A39" s="171" t="s">
        <v>128</v>
      </c>
      <c r="B39" s="172" t="s">
        <v>146</v>
      </c>
      <c r="C39" s="88" t="s">
        <v>194</v>
      </c>
      <c r="D39" s="88" t="s">
        <v>221</v>
      </c>
      <c r="E39" s="88" t="s">
        <v>42</v>
      </c>
      <c r="F39" s="39" t="s">
        <v>195</v>
      </c>
      <c r="G39" s="89">
        <v>42418</v>
      </c>
      <c r="H39" s="243">
        <v>4181589.6</v>
      </c>
      <c r="I39" s="241">
        <v>4151886.73</v>
      </c>
      <c r="J39" s="173">
        <v>42464</v>
      </c>
      <c r="K39" s="143">
        <v>3442162.53</v>
      </c>
      <c r="L39" s="143">
        <v>3335703.9</v>
      </c>
      <c r="M39" s="93"/>
      <c r="N39" s="94" t="s">
        <v>43</v>
      </c>
      <c r="O39" s="94" t="s">
        <v>114</v>
      </c>
      <c r="P39" s="93">
        <v>3.6600000000000001E-2</v>
      </c>
      <c r="Q39" s="93">
        <v>0.11509999999999999</v>
      </c>
      <c r="R39" s="89">
        <v>42725</v>
      </c>
      <c r="S39" s="173"/>
      <c r="T39" s="174">
        <v>3650</v>
      </c>
      <c r="U39" s="173">
        <v>46083</v>
      </c>
      <c r="V39" s="254">
        <f t="shared" si="1"/>
        <v>106458.62999999989</v>
      </c>
      <c r="W39" s="258">
        <v>99014.44</v>
      </c>
      <c r="X39" s="95" t="s">
        <v>44</v>
      </c>
      <c r="Y39" s="95" t="s">
        <v>44</v>
      </c>
      <c r="Z39" s="175" t="s">
        <v>174</v>
      </c>
      <c r="AA39" s="96"/>
      <c r="AB39" s="171"/>
      <c r="AC39" s="176"/>
      <c r="AD39" s="98" t="s">
        <v>161</v>
      </c>
      <c r="AE39" s="177"/>
      <c r="AF39" s="171"/>
      <c r="AG39" s="178"/>
      <c r="AH39" s="171"/>
      <c r="AI39" s="171"/>
      <c r="AJ39" s="179"/>
    </row>
    <row r="40" spans="1:36">
      <c r="A40" s="171" t="s">
        <v>129</v>
      </c>
      <c r="B40" s="172" t="s">
        <v>146</v>
      </c>
      <c r="C40" s="88" t="s">
        <v>141</v>
      </c>
      <c r="D40" s="88" t="s">
        <v>221</v>
      </c>
      <c r="E40" s="88" t="s">
        <v>42</v>
      </c>
      <c r="F40" s="39" t="s">
        <v>196</v>
      </c>
      <c r="G40" s="89">
        <v>42418</v>
      </c>
      <c r="H40" s="243">
        <v>4100000</v>
      </c>
      <c r="I40" s="241">
        <v>4100000</v>
      </c>
      <c r="J40" s="173">
        <v>42461</v>
      </c>
      <c r="K40" s="143">
        <v>3463793.06</v>
      </c>
      <c r="L40" s="143">
        <v>3322413.74</v>
      </c>
      <c r="M40" s="93"/>
      <c r="N40" s="94" t="s">
        <v>43</v>
      </c>
      <c r="O40" s="94" t="s">
        <v>114</v>
      </c>
      <c r="P40" s="93">
        <v>3.39E-2</v>
      </c>
      <c r="Q40" s="93">
        <v>0.1125</v>
      </c>
      <c r="R40" s="89">
        <v>42359</v>
      </c>
      <c r="S40" s="173"/>
      <c r="T40" s="174">
        <v>3650</v>
      </c>
      <c r="U40" s="173">
        <v>46085</v>
      </c>
      <c r="V40" s="254">
        <f t="shared" si="1"/>
        <v>141379.31999999983</v>
      </c>
      <c r="W40" s="258">
        <v>97413.299999999988</v>
      </c>
      <c r="X40" s="95" t="s">
        <v>44</v>
      </c>
      <c r="Y40" s="95" t="s">
        <v>44</v>
      </c>
      <c r="Z40" s="175" t="s">
        <v>174</v>
      </c>
      <c r="AA40" s="96"/>
      <c r="AB40" s="171"/>
      <c r="AC40" s="176"/>
      <c r="AD40" s="98" t="s">
        <v>161</v>
      </c>
      <c r="AE40" s="177"/>
      <c r="AF40" s="171"/>
      <c r="AG40" s="178"/>
      <c r="AH40" s="171"/>
      <c r="AI40" s="171"/>
      <c r="AJ40" s="179"/>
    </row>
    <row r="41" spans="1:36">
      <c r="A41" s="180" t="s">
        <v>130</v>
      </c>
      <c r="B41" s="172" t="s">
        <v>146</v>
      </c>
      <c r="C41" s="88" t="s">
        <v>197</v>
      </c>
      <c r="D41" s="88" t="s">
        <v>221</v>
      </c>
      <c r="E41" s="88" t="s">
        <v>42</v>
      </c>
      <c r="F41" s="39" t="s">
        <v>198</v>
      </c>
      <c r="G41" s="89">
        <v>42419</v>
      </c>
      <c r="H41" s="243">
        <v>4200000</v>
      </c>
      <c r="I41" s="241">
        <v>4200000</v>
      </c>
      <c r="J41" s="173">
        <v>42564</v>
      </c>
      <c r="K41" s="143">
        <v>3589743.52</v>
      </c>
      <c r="L41" s="143">
        <v>3482051.2</v>
      </c>
      <c r="M41" s="93"/>
      <c r="N41" s="94" t="s">
        <v>43</v>
      </c>
      <c r="O41" s="94" t="s">
        <v>114</v>
      </c>
      <c r="P41" s="93">
        <v>3.5299999999999998E-2</v>
      </c>
      <c r="Q41" s="93">
        <v>0.114</v>
      </c>
      <c r="R41" s="89">
        <v>42359</v>
      </c>
      <c r="S41" s="173"/>
      <c r="T41" s="174">
        <v>3650</v>
      </c>
      <c r="U41" s="173">
        <v>46085</v>
      </c>
      <c r="V41" s="254">
        <f t="shared" si="1"/>
        <v>107692.31999999983</v>
      </c>
      <c r="W41" s="258">
        <v>103258.03</v>
      </c>
      <c r="X41" s="95" t="s">
        <v>44</v>
      </c>
      <c r="Y41" s="95"/>
      <c r="Z41" s="175" t="s">
        <v>174</v>
      </c>
      <c r="AA41" s="96"/>
      <c r="AB41" s="171"/>
      <c r="AC41" s="176"/>
      <c r="AD41" s="98" t="s">
        <v>161</v>
      </c>
      <c r="AE41" s="177"/>
      <c r="AF41" s="171"/>
      <c r="AG41" s="178"/>
      <c r="AH41" s="171"/>
      <c r="AI41" s="171"/>
      <c r="AJ41" s="179"/>
    </row>
    <row r="42" spans="1:36">
      <c r="A42" s="171" t="s">
        <v>131</v>
      </c>
      <c r="B42" s="172" t="s">
        <v>146</v>
      </c>
      <c r="C42" s="88" t="s">
        <v>143</v>
      </c>
      <c r="D42" s="88" t="s">
        <v>221</v>
      </c>
      <c r="E42" s="88" t="s">
        <v>42</v>
      </c>
      <c r="F42" s="39" t="s">
        <v>199</v>
      </c>
      <c r="G42" s="89">
        <v>42419</v>
      </c>
      <c r="H42" s="243">
        <v>4500000</v>
      </c>
      <c r="I42" s="241">
        <v>4474469.1399999997</v>
      </c>
      <c r="J42" s="173">
        <v>42471</v>
      </c>
      <c r="K42" s="143">
        <v>3633115.88</v>
      </c>
      <c r="L42" s="143">
        <v>3518385.89</v>
      </c>
      <c r="M42" s="93"/>
      <c r="N42" s="94" t="s">
        <v>43</v>
      </c>
      <c r="O42" s="94" t="s">
        <v>200</v>
      </c>
      <c r="P42" s="93">
        <v>3.5200000000000002E-2</v>
      </c>
      <c r="Q42" s="93">
        <v>0.1139</v>
      </c>
      <c r="R42" s="89">
        <v>42725</v>
      </c>
      <c r="S42" s="173"/>
      <c r="T42" s="174">
        <v>3589</v>
      </c>
      <c r="U42" s="173">
        <v>46083</v>
      </c>
      <c r="V42" s="254">
        <f t="shared" si="1"/>
        <v>114729.98999999976</v>
      </c>
      <c r="W42" s="258">
        <v>103241.1</v>
      </c>
      <c r="X42" s="95" t="s">
        <v>44</v>
      </c>
      <c r="Y42" s="95" t="s">
        <v>44</v>
      </c>
      <c r="Z42" s="175" t="s">
        <v>174</v>
      </c>
      <c r="AA42" s="96"/>
      <c r="AB42" s="171"/>
      <c r="AC42" s="176"/>
      <c r="AD42" s="98" t="s">
        <v>161</v>
      </c>
      <c r="AE42" s="177"/>
      <c r="AF42" s="171"/>
      <c r="AG42" s="178"/>
      <c r="AH42" s="171"/>
      <c r="AI42" s="171"/>
      <c r="AJ42" s="179"/>
    </row>
    <row r="43" spans="1:36">
      <c r="A43" s="171" t="s">
        <v>132</v>
      </c>
      <c r="B43" s="172" t="s">
        <v>146</v>
      </c>
      <c r="C43" s="88" t="s">
        <v>201</v>
      </c>
      <c r="D43" s="88" t="s">
        <v>222</v>
      </c>
      <c r="E43" s="88" t="s">
        <v>42</v>
      </c>
      <c r="F43" s="39" t="s">
        <v>202</v>
      </c>
      <c r="G43" s="89">
        <v>42576</v>
      </c>
      <c r="H43" s="243">
        <v>50000000</v>
      </c>
      <c r="I43" s="241"/>
      <c r="J43" s="173"/>
      <c r="K43" s="143"/>
      <c r="L43" s="143"/>
      <c r="M43" s="93"/>
      <c r="N43" s="94" t="s">
        <v>43</v>
      </c>
      <c r="O43" s="94" t="s">
        <v>114</v>
      </c>
      <c r="P43" s="93">
        <v>1.49E-2</v>
      </c>
      <c r="Q43" s="93"/>
      <c r="R43" s="89">
        <v>42368</v>
      </c>
      <c r="S43" s="173"/>
      <c r="T43" s="183"/>
      <c r="U43" s="173"/>
      <c r="V43" s="254"/>
      <c r="W43" s="258"/>
      <c r="X43" s="95" t="s">
        <v>44</v>
      </c>
      <c r="Y43" s="95" t="s">
        <v>44</v>
      </c>
      <c r="Z43" s="175" t="s">
        <v>174</v>
      </c>
      <c r="AA43" s="96"/>
      <c r="AB43" s="171"/>
      <c r="AC43" s="176"/>
      <c r="AD43" s="98" t="s">
        <v>161</v>
      </c>
      <c r="AE43" s="177"/>
      <c r="AF43" s="171"/>
      <c r="AG43" s="178"/>
      <c r="AH43" s="171"/>
      <c r="AI43" s="171"/>
      <c r="AJ43" s="179"/>
    </row>
    <row r="44" spans="1:36">
      <c r="A44" s="171" t="s">
        <v>234</v>
      </c>
      <c r="B44" s="172" t="s">
        <v>146</v>
      </c>
      <c r="C44" s="88" t="s">
        <v>163</v>
      </c>
      <c r="D44" s="88" t="s">
        <v>221</v>
      </c>
      <c r="E44" s="88" t="s">
        <v>42</v>
      </c>
      <c r="F44" s="39" t="s">
        <v>225</v>
      </c>
      <c r="G44" s="89">
        <v>42823</v>
      </c>
      <c r="H44" s="243">
        <v>9446749.2300000004</v>
      </c>
      <c r="I44" s="247">
        <v>8478262.5700000003</v>
      </c>
      <c r="J44" s="173"/>
      <c r="K44" s="143">
        <v>8478262.5700000003</v>
      </c>
      <c r="L44" s="143">
        <v>8321257.71</v>
      </c>
      <c r="M44" s="93"/>
      <c r="N44" s="94" t="s">
        <v>43</v>
      </c>
      <c r="O44" s="94" t="s">
        <v>114</v>
      </c>
      <c r="P44" s="93">
        <v>3.0300000000000001E-2</v>
      </c>
      <c r="Q44" s="93">
        <v>0.1094</v>
      </c>
      <c r="R44" s="89">
        <v>42722</v>
      </c>
      <c r="S44" s="173"/>
      <c r="T44" s="174">
        <v>3652</v>
      </c>
      <c r="U44" s="173">
        <v>46475</v>
      </c>
      <c r="V44" s="254">
        <f t="shared" si="1"/>
        <v>157004.86000000034</v>
      </c>
      <c r="W44" s="258">
        <v>232392.77000000002</v>
      </c>
      <c r="X44" s="95" t="s">
        <v>228</v>
      </c>
      <c r="Y44" s="95" t="s">
        <v>228</v>
      </c>
      <c r="Z44" s="175"/>
      <c r="AA44" s="96"/>
      <c r="AB44" s="171"/>
      <c r="AC44" s="176"/>
      <c r="AD44" s="98" t="s">
        <v>229</v>
      </c>
      <c r="AE44" s="177"/>
      <c r="AF44" s="171"/>
      <c r="AG44" s="178"/>
      <c r="AH44" s="171"/>
      <c r="AI44" s="171"/>
      <c r="AJ44" s="179"/>
    </row>
    <row r="45" spans="1:36">
      <c r="A45" s="171" t="s">
        <v>234</v>
      </c>
      <c r="B45" s="172" t="s">
        <v>146</v>
      </c>
      <c r="C45" s="88" t="s">
        <v>223</v>
      </c>
      <c r="D45" s="88" t="s">
        <v>221</v>
      </c>
      <c r="E45" s="88" t="s">
        <v>42</v>
      </c>
      <c r="F45" s="39" t="s">
        <v>226</v>
      </c>
      <c r="G45" s="89">
        <v>42823</v>
      </c>
      <c r="H45" s="243">
        <v>7100000</v>
      </c>
      <c r="I45" s="241">
        <v>7100000</v>
      </c>
      <c r="J45" s="173"/>
      <c r="K45" s="143">
        <v>6493162.3999999994</v>
      </c>
      <c r="L45" s="143">
        <v>6250427.3600000003</v>
      </c>
      <c r="M45" s="93"/>
      <c r="N45" s="94" t="s">
        <v>43</v>
      </c>
      <c r="O45" s="94" t="s">
        <v>114</v>
      </c>
      <c r="P45" s="93">
        <v>3.3099999999999997E-2</v>
      </c>
      <c r="Q45" s="93">
        <v>0.112</v>
      </c>
      <c r="R45" s="89">
        <v>42688</v>
      </c>
      <c r="S45" s="173"/>
      <c r="T45" s="174">
        <v>3652</v>
      </c>
      <c r="U45" s="173">
        <v>46475</v>
      </c>
      <c r="V45" s="254">
        <f t="shared" si="1"/>
        <v>242735.03999999911</v>
      </c>
      <c r="W45" s="258">
        <v>181590.45</v>
      </c>
      <c r="X45" s="95" t="s">
        <v>228</v>
      </c>
      <c r="Y45" s="95" t="s">
        <v>228</v>
      </c>
      <c r="Z45" s="175"/>
      <c r="AA45" s="96"/>
      <c r="AB45" s="171"/>
      <c r="AC45" s="176"/>
      <c r="AD45" s="98" t="s">
        <v>161</v>
      </c>
      <c r="AE45" s="177"/>
      <c r="AF45" s="171"/>
      <c r="AG45" s="178"/>
      <c r="AH45" s="171"/>
      <c r="AI45" s="171"/>
      <c r="AJ45" s="179"/>
    </row>
    <row r="46" spans="1:36">
      <c r="A46" s="171" t="s">
        <v>234</v>
      </c>
      <c r="B46" s="172" t="s">
        <v>146</v>
      </c>
      <c r="C46" s="88" t="s">
        <v>224</v>
      </c>
      <c r="D46" s="88" t="s">
        <v>221</v>
      </c>
      <c r="E46" s="88" t="s">
        <v>42</v>
      </c>
      <c r="F46" s="39" t="s">
        <v>227</v>
      </c>
      <c r="G46" s="89">
        <v>42823</v>
      </c>
      <c r="H46" s="243">
        <v>7899528</v>
      </c>
      <c r="I46" s="241">
        <v>7899528</v>
      </c>
      <c r="J46" s="173"/>
      <c r="K46" s="143">
        <v>7156837.3700000001</v>
      </c>
      <c r="L46" s="143">
        <v>6954285.3799999999</v>
      </c>
      <c r="M46" s="93"/>
      <c r="N46" s="94" t="s">
        <v>43</v>
      </c>
      <c r="O46" s="94" t="s">
        <v>114</v>
      </c>
      <c r="P46" s="93">
        <v>2.8899999999999999E-2</v>
      </c>
      <c r="Q46" s="93">
        <v>0.10780000000000001</v>
      </c>
      <c r="R46" s="89">
        <v>42661</v>
      </c>
      <c r="S46" s="173"/>
      <c r="T46" s="174">
        <v>3652</v>
      </c>
      <c r="U46" s="173">
        <v>46475</v>
      </c>
      <c r="V46" s="254">
        <f t="shared" si="1"/>
        <v>202551.99000000022</v>
      </c>
      <c r="W46" s="258">
        <v>192296.3</v>
      </c>
      <c r="X46" s="95" t="s">
        <v>228</v>
      </c>
      <c r="Y46" s="95" t="s">
        <v>228</v>
      </c>
      <c r="Z46" s="175"/>
      <c r="AA46" s="96"/>
      <c r="AB46" s="171"/>
      <c r="AC46" s="176"/>
      <c r="AD46" s="98" t="s">
        <v>161</v>
      </c>
      <c r="AE46" s="177"/>
      <c r="AF46" s="171"/>
      <c r="AG46" s="178"/>
      <c r="AH46" s="171"/>
      <c r="AI46" s="171"/>
      <c r="AJ46" s="179"/>
    </row>
    <row r="47" spans="1:36" s="275" customFormat="1">
      <c r="A47" s="298" t="s">
        <v>51</v>
      </c>
      <c r="B47" s="269"/>
      <c r="C47" s="269"/>
      <c r="D47" s="269"/>
      <c r="E47" s="269"/>
      <c r="F47" s="269"/>
      <c r="G47" s="269"/>
      <c r="H47" s="269">
        <f>SUM(H20:H46 )</f>
        <v>816625792.88000011</v>
      </c>
      <c r="I47" s="269">
        <f>SUM(I20:I46 )</f>
        <v>731253140.28999996</v>
      </c>
      <c r="J47" s="269"/>
      <c r="K47" s="269">
        <f>SUM(K20:K46 )</f>
        <v>343664586.55999994</v>
      </c>
      <c r="L47" s="269">
        <f>SUM(L20:L46 )</f>
        <v>322182509.36999995</v>
      </c>
      <c r="M47" s="273"/>
      <c r="N47" s="269"/>
      <c r="O47" s="269"/>
      <c r="P47" s="273"/>
      <c r="Q47" s="273"/>
      <c r="R47" s="269"/>
      <c r="S47" s="269"/>
      <c r="T47" s="269"/>
      <c r="U47" s="269"/>
      <c r="V47" s="269">
        <f>SUM(V20:V46 )</f>
        <v>21482077.190000005</v>
      </c>
      <c r="W47" s="269">
        <f>SUM(W20:W46 )</f>
        <v>8969894.0999999996</v>
      </c>
      <c r="X47" s="276"/>
      <c r="Y47" s="269"/>
      <c r="Z47" s="269"/>
      <c r="AA47" s="267"/>
      <c r="AB47" s="269"/>
      <c r="AC47" s="269">
        <f>SUM(AC20:AC46)</f>
        <v>0</v>
      </c>
      <c r="AD47" s="269"/>
      <c r="AE47" s="269"/>
      <c r="AF47" s="269"/>
      <c r="AG47" s="269">
        <f>SUM(AG20:AG46)</f>
        <v>0</v>
      </c>
      <c r="AH47" s="269"/>
      <c r="AI47" s="269"/>
      <c r="AJ47" s="268">
        <f>SUM(AJ20:AJ46)</f>
        <v>0</v>
      </c>
    </row>
    <row r="48" spans="1:36">
      <c r="A48" s="186"/>
      <c r="B48" s="186"/>
      <c r="C48" s="171"/>
      <c r="D48" s="186"/>
      <c r="E48" s="186"/>
      <c r="F48" s="187"/>
      <c r="G48" s="188"/>
      <c r="H48" s="245"/>
      <c r="I48" s="245"/>
      <c r="J48" s="173"/>
      <c r="K48" s="245"/>
      <c r="L48" s="245"/>
      <c r="M48" s="190"/>
      <c r="N48" s="187"/>
      <c r="O48" s="187"/>
      <c r="P48" s="190"/>
      <c r="Q48" s="190"/>
      <c r="R48" s="173"/>
      <c r="S48" s="173"/>
      <c r="T48" s="187"/>
      <c r="U48" s="173"/>
      <c r="V48" s="245"/>
      <c r="W48" s="245"/>
      <c r="X48" s="191"/>
      <c r="Y48" s="175"/>
      <c r="Z48" s="175"/>
      <c r="AA48" s="96"/>
      <c r="AB48" s="186"/>
      <c r="AC48" s="189"/>
      <c r="AD48" s="186"/>
      <c r="AE48" s="192"/>
      <c r="AF48" s="193"/>
      <c r="AG48" s="178"/>
      <c r="AH48" s="192"/>
      <c r="AI48" s="194"/>
      <c r="AJ48" s="178"/>
    </row>
    <row r="49" spans="1:36">
      <c r="A49" s="180" t="s">
        <v>41</v>
      </c>
      <c r="B49" s="181" t="s">
        <v>146</v>
      </c>
      <c r="C49" s="88"/>
      <c r="D49" s="88"/>
      <c r="E49" s="88"/>
      <c r="F49" s="39"/>
      <c r="G49" s="89"/>
      <c r="H49" s="243"/>
      <c r="I49" s="243"/>
      <c r="J49" s="89"/>
      <c r="K49" s="253"/>
      <c r="L49" s="252"/>
      <c r="M49" s="93"/>
      <c r="N49" s="126"/>
      <c r="O49" s="126"/>
      <c r="P49" s="93"/>
      <c r="Q49" s="93"/>
      <c r="R49" s="89"/>
      <c r="S49" s="173"/>
      <c r="T49" s="183"/>
      <c r="U49" s="89"/>
      <c r="V49" s="254"/>
      <c r="W49" s="254"/>
      <c r="X49" s="95"/>
      <c r="Y49" s="42"/>
      <c r="Z49" s="42"/>
      <c r="AA49" s="195"/>
      <c r="AB49" s="180"/>
      <c r="AC49" s="184"/>
      <c r="AD49" s="127"/>
      <c r="AE49" s="127"/>
      <c r="AF49" s="180"/>
      <c r="AG49" s="178"/>
      <c r="AH49" s="180"/>
      <c r="AI49" s="180"/>
      <c r="AJ49" s="185"/>
    </row>
    <row r="50" spans="1:36">
      <c r="A50" s="171" t="s">
        <v>45</v>
      </c>
      <c r="B50" s="181" t="s">
        <v>146</v>
      </c>
      <c r="C50" s="88"/>
      <c r="D50" s="88"/>
      <c r="E50" s="88"/>
      <c r="F50" s="39"/>
      <c r="G50" s="89"/>
      <c r="H50" s="243"/>
      <c r="I50" s="243"/>
      <c r="J50" s="89"/>
      <c r="K50" s="253"/>
      <c r="L50" s="252"/>
      <c r="M50" s="93"/>
      <c r="N50" s="126"/>
      <c r="O50" s="126"/>
      <c r="P50" s="93"/>
      <c r="Q50" s="93"/>
      <c r="R50" s="89"/>
      <c r="S50" s="173"/>
      <c r="T50" s="183"/>
      <c r="U50" s="89"/>
      <c r="V50" s="254"/>
      <c r="W50" s="254"/>
      <c r="X50" s="95"/>
      <c r="Y50" s="42"/>
      <c r="Z50" s="42"/>
      <c r="AA50" s="195"/>
      <c r="AB50" s="180"/>
      <c r="AC50" s="184"/>
      <c r="AD50" s="127"/>
      <c r="AE50" s="127"/>
      <c r="AF50" s="180"/>
      <c r="AG50" s="178"/>
      <c r="AH50" s="180"/>
      <c r="AI50" s="180"/>
      <c r="AJ50" s="185"/>
    </row>
    <row r="51" spans="1:36">
      <c r="A51" s="171" t="s">
        <v>46</v>
      </c>
      <c r="B51" s="172" t="s">
        <v>146</v>
      </c>
      <c r="C51" s="88"/>
      <c r="D51" s="88"/>
      <c r="E51" s="88"/>
      <c r="F51" s="39"/>
      <c r="G51" s="89"/>
      <c r="H51" s="243"/>
      <c r="I51" s="243"/>
      <c r="J51" s="89"/>
      <c r="K51" s="253"/>
      <c r="L51" s="143"/>
      <c r="M51" s="93"/>
      <c r="N51" s="94"/>
      <c r="O51" s="126"/>
      <c r="P51" s="93"/>
      <c r="Q51" s="93"/>
      <c r="R51" s="89"/>
      <c r="S51" s="173"/>
      <c r="T51" s="174"/>
      <c r="U51" s="89"/>
      <c r="V51" s="258"/>
      <c r="W51" s="258"/>
      <c r="X51" s="95"/>
      <c r="Y51" s="175"/>
      <c r="Z51" s="175"/>
      <c r="AA51" s="196"/>
      <c r="AB51" s="171"/>
      <c r="AC51" s="176"/>
      <c r="AD51" s="177"/>
      <c r="AE51" s="177"/>
      <c r="AF51" s="171"/>
      <c r="AG51" s="178"/>
      <c r="AH51" s="171"/>
      <c r="AI51" s="171"/>
      <c r="AJ51" s="179"/>
    </row>
    <row r="52" spans="1:36" s="275" customFormat="1">
      <c r="A52" s="298" t="s">
        <v>52</v>
      </c>
      <c r="B52" s="269"/>
      <c r="C52" s="269"/>
      <c r="D52" s="269"/>
      <c r="E52" s="269"/>
      <c r="F52" s="269"/>
      <c r="G52" s="269"/>
      <c r="H52" s="269">
        <f>SUM(H49:H51 )</f>
        <v>0</v>
      </c>
      <c r="I52" s="269">
        <f>SUM(I49:I51 )</f>
        <v>0</v>
      </c>
      <c r="J52" s="269"/>
      <c r="K52" s="269">
        <f>SUM(K49:K51 )</f>
        <v>0</v>
      </c>
      <c r="L52" s="269">
        <f>SUM(L49:L51 )</f>
        <v>0</v>
      </c>
      <c r="M52" s="273"/>
      <c r="N52" s="269"/>
      <c r="O52" s="269"/>
      <c r="P52" s="273"/>
      <c r="Q52" s="273"/>
      <c r="R52" s="269"/>
      <c r="S52" s="269"/>
      <c r="T52" s="269"/>
      <c r="U52" s="269"/>
      <c r="V52" s="269">
        <f>SUM(V48:V48 )</f>
        <v>0</v>
      </c>
      <c r="W52" s="269">
        <f>SUM(W48:W48 )</f>
        <v>0</v>
      </c>
      <c r="X52" s="276"/>
      <c r="Y52" s="269"/>
      <c r="Z52" s="269"/>
      <c r="AA52" s="267"/>
      <c r="AB52" s="269"/>
      <c r="AC52" s="269">
        <f>SUM(AC48:AC48 )</f>
        <v>0</v>
      </c>
      <c r="AD52" s="269"/>
      <c r="AE52" s="269"/>
      <c r="AF52" s="269"/>
      <c r="AG52" s="269">
        <f>SUM(AG49:AG51 )</f>
        <v>0</v>
      </c>
      <c r="AH52" s="269"/>
      <c r="AI52" s="269"/>
      <c r="AJ52" s="268">
        <f>SUM(AJ49:AJ51 )</f>
        <v>0</v>
      </c>
    </row>
    <row r="53" spans="1:36">
      <c r="A53" s="186"/>
      <c r="B53" s="186"/>
      <c r="C53" s="186"/>
      <c r="D53" s="186"/>
      <c r="E53" s="186"/>
      <c r="F53" s="187"/>
      <c r="G53" s="197"/>
      <c r="H53" s="245"/>
      <c r="I53" s="245"/>
      <c r="J53" s="197"/>
      <c r="K53" s="245"/>
      <c r="L53" s="252"/>
      <c r="M53" s="190"/>
      <c r="N53" s="187"/>
      <c r="O53" s="187"/>
      <c r="P53" s="190"/>
      <c r="Q53" s="190"/>
      <c r="R53" s="197"/>
      <c r="S53" s="197"/>
      <c r="T53" s="187"/>
      <c r="U53" s="197"/>
      <c r="V53" s="245"/>
      <c r="W53" s="245"/>
      <c r="X53" s="198"/>
      <c r="Y53" s="192"/>
      <c r="Z53" s="192"/>
      <c r="AA53" s="199"/>
      <c r="AB53" s="186"/>
      <c r="AC53" s="189"/>
      <c r="AD53" s="186"/>
      <c r="AE53" s="192"/>
      <c r="AF53" s="192"/>
      <c r="AG53" s="200"/>
      <c r="AH53" s="192"/>
      <c r="AI53" s="186"/>
      <c r="AJ53" s="178"/>
    </row>
    <row r="54" spans="1:36">
      <c r="A54" s="180" t="s">
        <v>41</v>
      </c>
      <c r="B54" s="181" t="s">
        <v>146</v>
      </c>
      <c r="C54" s="88" t="s">
        <v>203</v>
      </c>
      <c r="D54" s="88" t="s">
        <v>221</v>
      </c>
      <c r="E54" s="88" t="s">
        <v>204</v>
      </c>
      <c r="F54" s="39" t="s">
        <v>205</v>
      </c>
      <c r="G54" s="89">
        <v>38280</v>
      </c>
      <c r="H54" s="243">
        <v>20500000</v>
      </c>
      <c r="I54" s="244">
        <v>20500000</v>
      </c>
      <c r="J54" s="182">
        <v>38429</v>
      </c>
      <c r="K54" s="254">
        <v>9298075.5600000005</v>
      </c>
      <c r="L54" s="254">
        <v>9042120.1799999941</v>
      </c>
      <c r="M54" s="93"/>
      <c r="N54" s="183" t="s">
        <v>206</v>
      </c>
      <c r="O54" s="183" t="s">
        <v>114</v>
      </c>
      <c r="P54" s="201">
        <v>5.6528000000000002E-2</v>
      </c>
      <c r="Q54" s="201"/>
      <c r="R54" s="173">
        <v>38271</v>
      </c>
      <c r="S54" s="173"/>
      <c r="T54" s="183">
        <v>7300</v>
      </c>
      <c r="U54" s="89">
        <v>46477</v>
      </c>
      <c r="V54" s="254">
        <f>+K54-L54</f>
        <v>255955.38000000641</v>
      </c>
      <c r="W54" s="254">
        <v>123645.89</v>
      </c>
      <c r="X54" s="95" t="s">
        <v>44</v>
      </c>
      <c r="Y54" s="42" t="s">
        <v>44</v>
      </c>
      <c r="Z54" s="42"/>
      <c r="AA54" s="96"/>
      <c r="AB54" s="180"/>
      <c r="AC54" s="184"/>
      <c r="AD54" s="127" t="s">
        <v>161</v>
      </c>
      <c r="AE54" s="127"/>
      <c r="AF54" s="180"/>
      <c r="AG54" s="178"/>
      <c r="AH54" s="180"/>
      <c r="AI54" s="180"/>
      <c r="AJ54" s="185"/>
    </row>
    <row r="55" spans="1:36">
      <c r="A55" s="180" t="s">
        <v>45</v>
      </c>
      <c r="B55" s="181" t="s">
        <v>146</v>
      </c>
      <c r="C55" s="88" t="s">
        <v>207</v>
      </c>
      <c r="D55" s="88" t="s">
        <v>221</v>
      </c>
      <c r="E55" s="88" t="s">
        <v>133</v>
      </c>
      <c r="F55" s="39" t="s">
        <v>208</v>
      </c>
      <c r="G55" s="89">
        <v>39640</v>
      </c>
      <c r="H55" s="243">
        <v>5000000</v>
      </c>
      <c r="I55" s="244">
        <v>5000000</v>
      </c>
      <c r="J55" s="182">
        <v>39646</v>
      </c>
      <c r="K55" s="252">
        <v>132800</v>
      </c>
      <c r="L55" s="252">
        <v>49600</v>
      </c>
      <c r="M55" s="93"/>
      <c r="N55" s="183" t="s">
        <v>43</v>
      </c>
      <c r="O55" s="183" t="s">
        <v>114</v>
      </c>
      <c r="P55" s="201">
        <v>3.0000000000000001E-3</v>
      </c>
      <c r="Q55" s="264">
        <v>8.1455E-2</v>
      </c>
      <c r="R55" s="173">
        <v>39631</v>
      </c>
      <c r="S55" s="173"/>
      <c r="T55" s="183"/>
      <c r="U55" s="89">
        <v>43283</v>
      </c>
      <c r="V55" s="254">
        <f>+K55-L55</f>
        <v>83200</v>
      </c>
      <c r="W55" s="254">
        <v>1481.5329111111109</v>
      </c>
      <c r="X55" s="95" t="s">
        <v>44</v>
      </c>
      <c r="Y55" s="42" t="s">
        <v>44</v>
      </c>
      <c r="Z55" s="42"/>
      <c r="AA55" s="96"/>
      <c r="AB55" s="180"/>
      <c r="AC55" s="184"/>
      <c r="AD55" s="127" t="s">
        <v>161</v>
      </c>
      <c r="AE55" s="127"/>
      <c r="AF55" s="180"/>
      <c r="AG55" s="178"/>
      <c r="AH55" s="180"/>
      <c r="AI55" s="180"/>
      <c r="AJ55" s="185"/>
    </row>
    <row r="56" spans="1:36">
      <c r="A56" s="180" t="s">
        <v>46</v>
      </c>
      <c r="B56" s="181" t="s">
        <v>146</v>
      </c>
      <c r="C56" s="88" t="s">
        <v>209</v>
      </c>
      <c r="D56" s="88" t="s">
        <v>221</v>
      </c>
      <c r="E56" s="88" t="s">
        <v>204</v>
      </c>
      <c r="F56" s="39" t="s">
        <v>210</v>
      </c>
      <c r="G56" s="89">
        <v>38352</v>
      </c>
      <c r="H56" s="243">
        <v>26500000</v>
      </c>
      <c r="I56" s="244">
        <v>26500000</v>
      </c>
      <c r="J56" s="182">
        <v>38939</v>
      </c>
      <c r="K56" s="252">
        <v>12390075</v>
      </c>
      <c r="L56" s="252">
        <v>12021990</v>
      </c>
      <c r="M56" s="93"/>
      <c r="N56" s="183" t="s">
        <v>206</v>
      </c>
      <c r="O56" s="183" t="s">
        <v>114</v>
      </c>
      <c r="P56" s="201">
        <v>6.7799999999999999E-2</v>
      </c>
      <c r="Q56" s="201"/>
      <c r="R56" s="173">
        <v>37986</v>
      </c>
      <c r="S56" s="173"/>
      <c r="T56" s="183">
        <v>7300</v>
      </c>
      <c r="U56" s="89">
        <v>46265</v>
      </c>
      <c r="V56" s="254">
        <f>+K56-L56</f>
        <v>368085</v>
      </c>
      <c r="W56" s="254">
        <v>210242.44</v>
      </c>
      <c r="X56" s="95" t="s">
        <v>44</v>
      </c>
      <c r="Y56" s="42" t="s">
        <v>44</v>
      </c>
      <c r="Z56" s="42"/>
      <c r="AA56" s="96"/>
      <c r="AB56" s="180"/>
      <c r="AC56" s="184"/>
      <c r="AD56" s="127" t="s">
        <v>161</v>
      </c>
      <c r="AE56" s="127"/>
      <c r="AF56" s="180"/>
      <c r="AG56" s="178"/>
      <c r="AH56" s="180"/>
      <c r="AI56" s="180"/>
      <c r="AJ56" s="185"/>
    </row>
    <row r="57" spans="1:36" s="275" customFormat="1">
      <c r="A57" s="298" t="s">
        <v>53</v>
      </c>
      <c r="B57" s="269"/>
      <c r="C57" s="269"/>
      <c r="D57" s="269"/>
      <c r="E57" s="269"/>
      <c r="F57" s="269"/>
      <c r="G57" s="269"/>
      <c r="H57" s="269">
        <f>SUM(H54:H56 )</f>
        <v>52000000</v>
      </c>
      <c r="I57" s="269">
        <f>SUM(I54:I56 )</f>
        <v>52000000</v>
      </c>
      <c r="J57" s="269"/>
      <c r="K57" s="269">
        <f>SUM(K54:K56 )</f>
        <v>21820950.560000002</v>
      </c>
      <c r="L57" s="269">
        <f>SUM(L54:L56 )</f>
        <v>21113710.179999992</v>
      </c>
      <c r="M57" s="273"/>
      <c r="N57" s="269"/>
      <c r="O57" s="269"/>
      <c r="P57" s="273"/>
      <c r="Q57" s="273"/>
      <c r="R57" s="269"/>
      <c r="S57" s="269"/>
      <c r="T57" s="269"/>
      <c r="U57" s="269"/>
      <c r="V57" s="269">
        <f>SUM(V54:V56 )</f>
        <v>707240.38000000641</v>
      </c>
      <c r="W57" s="269">
        <f>SUM(W54:W56 )</f>
        <v>335369.86291111109</v>
      </c>
      <c r="X57" s="276"/>
      <c r="Y57" s="269"/>
      <c r="Z57" s="269"/>
      <c r="AA57" s="267"/>
      <c r="AB57" s="269"/>
      <c r="AC57" s="269">
        <f>SUM(AC54:AC56 )</f>
        <v>0</v>
      </c>
      <c r="AD57" s="269"/>
      <c r="AE57" s="269"/>
      <c r="AF57" s="269"/>
      <c r="AG57" s="269">
        <f>SUM(AG54:AG56 )</f>
        <v>0</v>
      </c>
      <c r="AH57" s="269"/>
      <c r="AI57" s="269"/>
      <c r="AJ57" s="268">
        <f>SUM(AJ54:AJ56 )</f>
        <v>0</v>
      </c>
    </row>
    <row r="58" spans="1:36">
      <c r="A58" s="186"/>
      <c r="B58" s="186"/>
      <c r="C58" s="186"/>
      <c r="D58" s="186"/>
      <c r="E58" s="186"/>
      <c r="F58" s="187"/>
      <c r="G58" s="197"/>
      <c r="H58" s="245"/>
      <c r="I58" s="245"/>
      <c r="J58" s="197"/>
      <c r="K58" s="245"/>
      <c r="L58" s="252"/>
      <c r="M58" s="190"/>
      <c r="N58" s="187"/>
      <c r="O58" s="187"/>
      <c r="P58" s="190"/>
      <c r="Q58" s="190"/>
      <c r="R58" s="197"/>
      <c r="S58" s="197"/>
      <c r="T58" s="187"/>
      <c r="U58" s="197"/>
      <c r="V58" s="245"/>
      <c r="W58" s="245"/>
      <c r="X58" s="198"/>
      <c r="Y58" s="192"/>
      <c r="Z58" s="192"/>
      <c r="AA58" s="199"/>
      <c r="AB58" s="186"/>
      <c r="AC58" s="189"/>
      <c r="AD58" s="186"/>
      <c r="AE58" s="192"/>
      <c r="AF58" s="192"/>
      <c r="AG58" s="200"/>
      <c r="AH58" s="192"/>
      <c r="AI58" s="186"/>
      <c r="AJ58" s="178"/>
    </row>
    <row r="59" spans="1:36">
      <c r="A59" s="180" t="s">
        <v>41</v>
      </c>
      <c r="B59" s="181" t="s">
        <v>146</v>
      </c>
      <c r="C59" s="180"/>
      <c r="D59" s="180"/>
      <c r="E59" s="180"/>
      <c r="F59" s="202"/>
      <c r="G59" s="203"/>
      <c r="H59" s="246"/>
      <c r="I59" s="244"/>
      <c r="J59" s="182"/>
      <c r="K59" s="255"/>
      <c r="L59" s="252"/>
      <c r="M59" s="204"/>
      <c r="N59" s="183"/>
      <c r="O59" s="183"/>
      <c r="P59" s="201"/>
      <c r="Q59" s="201"/>
      <c r="R59" s="173"/>
      <c r="S59" s="173"/>
      <c r="T59" s="183"/>
      <c r="U59" s="173"/>
      <c r="V59" s="254"/>
      <c r="W59" s="254"/>
      <c r="X59" s="205"/>
      <c r="Y59" s="42"/>
      <c r="Z59" s="42"/>
      <c r="AA59" s="96"/>
      <c r="AB59" s="180"/>
      <c r="AC59" s="184"/>
      <c r="AD59" s="127"/>
      <c r="AE59" s="127"/>
      <c r="AF59" s="180"/>
      <c r="AG59" s="178"/>
      <c r="AH59" s="180"/>
      <c r="AI59" s="180"/>
      <c r="AJ59" s="185"/>
    </row>
    <row r="60" spans="1:36">
      <c r="A60" s="171" t="s">
        <v>45</v>
      </c>
      <c r="B60" s="172" t="s">
        <v>146</v>
      </c>
      <c r="C60" s="171"/>
      <c r="D60" s="171"/>
      <c r="E60" s="171"/>
      <c r="F60" s="125"/>
      <c r="G60" s="206"/>
      <c r="H60" s="247"/>
      <c r="I60" s="241"/>
      <c r="J60" s="173"/>
      <c r="K60" s="256"/>
      <c r="L60" s="143"/>
      <c r="M60" s="207"/>
      <c r="N60" s="174"/>
      <c r="O60" s="146"/>
      <c r="P60" s="129"/>
      <c r="Q60" s="129"/>
      <c r="R60" s="173"/>
      <c r="S60" s="173"/>
      <c r="T60" s="174"/>
      <c r="U60" s="173"/>
      <c r="V60" s="258"/>
      <c r="W60" s="258"/>
      <c r="X60" s="191"/>
      <c r="Y60" s="175"/>
      <c r="Z60" s="175"/>
      <c r="AA60" s="96"/>
      <c r="AB60" s="171"/>
      <c r="AC60" s="176"/>
      <c r="AD60" s="177"/>
      <c r="AE60" s="177"/>
      <c r="AF60" s="171"/>
      <c r="AG60" s="178"/>
      <c r="AH60" s="171"/>
      <c r="AI60" s="171"/>
      <c r="AJ60" s="179"/>
    </row>
    <row r="61" spans="1:36">
      <c r="A61" s="171" t="s">
        <v>46</v>
      </c>
      <c r="B61" s="172" t="s">
        <v>146</v>
      </c>
      <c r="C61" s="171"/>
      <c r="D61" s="171"/>
      <c r="E61" s="171"/>
      <c r="F61" s="202"/>
      <c r="G61" s="206"/>
      <c r="H61" s="247"/>
      <c r="I61" s="241"/>
      <c r="J61" s="173"/>
      <c r="K61" s="256"/>
      <c r="L61" s="252"/>
      <c r="M61" s="207"/>
      <c r="N61" s="174"/>
      <c r="O61" s="146"/>
      <c r="P61" s="129"/>
      <c r="Q61" s="129"/>
      <c r="R61" s="173"/>
      <c r="S61" s="173"/>
      <c r="T61" s="174"/>
      <c r="U61" s="173"/>
      <c r="V61" s="258"/>
      <c r="W61" s="258"/>
      <c r="X61" s="191"/>
      <c r="Y61" s="175"/>
      <c r="Z61" s="175"/>
      <c r="AA61" s="96"/>
      <c r="AB61" s="171"/>
      <c r="AC61" s="176"/>
      <c r="AD61" s="177"/>
      <c r="AE61" s="177"/>
      <c r="AF61" s="171"/>
      <c r="AG61" s="178"/>
      <c r="AH61" s="171"/>
      <c r="AI61" s="171"/>
      <c r="AJ61" s="179"/>
    </row>
    <row r="62" spans="1:36" s="275" customFormat="1">
      <c r="A62" s="298" t="s">
        <v>54</v>
      </c>
      <c r="B62" s="269"/>
      <c r="C62" s="269"/>
      <c r="D62" s="269"/>
      <c r="E62" s="269"/>
      <c r="F62" s="269"/>
      <c r="G62" s="269"/>
      <c r="H62" s="269">
        <f>SUM(H58:H58 )</f>
        <v>0</v>
      </c>
      <c r="I62" s="269">
        <f>SUM(I58:I58 )</f>
        <v>0</v>
      </c>
      <c r="J62" s="269"/>
      <c r="K62" s="269">
        <f>SUM(K58:K58 )</f>
        <v>0</v>
      </c>
      <c r="L62" s="269">
        <f>SUM(L58:L58 )</f>
        <v>0</v>
      </c>
      <c r="M62" s="273"/>
      <c r="N62" s="269"/>
      <c r="O62" s="269"/>
      <c r="P62" s="273"/>
      <c r="Q62" s="273"/>
      <c r="R62" s="269"/>
      <c r="S62" s="269"/>
      <c r="T62" s="269"/>
      <c r="U62" s="269"/>
      <c r="V62" s="269">
        <f>SUM(V58:V58 )</f>
        <v>0</v>
      </c>
      <c r="W62" s="269">
        <f>SUM(W58:W58 )</f>
        <v>0</v>
      </c>
      <c r="X62" s="276"/>
      <c r="Y62" s="269"/>
      <c r="Z62" s="269"/>
      <c r="AA62" s="267"/>
      <c r="AB62" s="269"/>
      <c r="AC62" s="269">
        <f>SUM(AC58:AC58 )</f>
        <v>0</v>
      </c>
      <c r="AD62" s="269"/>
      <c r="AE62" s="269"/>
      <c r="AF62" s="269"/>
      <c r="AG62" s="269">
        <f>SUM(AG58:AG58 )</f>
        <v>0</v>
      </c>
      <c r="AH62" s="269"/>
      <c r="AI62" s="269"/>
      <c r="AJ62" s="268">
        <f>SUM(AJ58:AJ58 )</f>
        <v>0</v>
      </c>
    </row>
    <row r="63" spans="1:36">
      <c r="A63" s="186"/>
      <c r="B63" s="186"/>
      <c r="C63" s="186" t="s">
        <v>55</v>
      </c>
      <c r="D63" s="186"/>
      <c r="E63" s="186"/>
      <c r="F63" s="187"/>
      <c r="G63" s="197"/>
      <c r="H63" s="245"/>
      <c r="I63" s="245"/>
      <c r="J63" s="197"/>
      <c r="K63" s="245"/>
      <c r="L63" s="252"/>
      <c r="M63" s="190"/>
      <c r="N63" s="187"/>
      <c r="O63" s="187"/>
      <c r="P63" s="190"/>
      <c r="Q63" s="190"/>
      <c r="R63" s="197"/>
      <c r="S63" s="197"/>
      <c r="T63" s="187"/>
      <c r="U63" s="197"/>
      <c r="V63" s="245"/>
      <c r="W63" s="245"/>
      <c r="X63" s="198"/>
      <c r="Y63" s="192"/>
      <c r="Z63" s="192"/>
      <c r="AA63" s="199"/>
      <c r="AB63" s="186"/>
      <c r="AC63" s="189"/>
      <c r="AD63" s="186"/>
      <c r="AE63" s="192"/>
      <c r="AF63" s="192"/>
      <c r="AG63" s="200"/>
      <c r="AH63" s="192"/>
      <c r="AI63" s="186"/>
      <c r="AJ63" s="178"/>
    </row>
    <row r="64" spans="1:36" s="275" customFormat="1">
      <c r="A64" s="299" t="s">
        <v>56</v>
      </c>
      <c r="B64" s="270"/>
      <c r="C64" s="270"/>
      <c r="D64" s="270"/>
      <c r="E64" s="270"/>
      <c r="F64" s="270"/>
      <c r="G64" s="270"/>
      <c r="H64" s="270">
        <f>H18+H47+H52+H57+H62</f>
        <v>37835190958.18</v>
      </c>
      <c r="I64" s="270">
        <f>I18+I47+I52+I57+I62</f>
        <v>37522872035.217995</v>
      </c>
      <c r="J64" s="270"/>
      <c r="K64" s="270">
        <f>K18+K47+K52+K57+K62</f>
        <v>36573696858.394188</v>
      </c>
      <c r="L64" s="270">
        <f>L18+L47+L52+L57+L62</f>
        <v>36486909063.142204</v>
      </c>
      <c r="M64" s="277"/>
      <c r="N64" s="270"/>
      <c r="O64" s="270"/>
      <c r="P64" s="277"/>
      <c r="Q64" s="277"/>
      <c r="R64" s="270"/>
      <c r="S64" s="270"/>
      <c r="T64" s="270"/>
      <c r="U64" s="270"/>
      <c r="V64" s="270">
        <f>V18+V47+V52+V57+V62</f>
        <v>86787795.252000883</v>
      </c>
      <c r="W64" s="270">
        <f>W18+W47+W52+W57+W62</f>
        <v>869359834.81163406</v>
      </c>
      <c r="X64" s="278"/>
      <c r="Y64" s="270"/>
      <c r="Z64" s="270"/>
      <c r="AA64" s="271"/>
      <c r="AB64" s="270"/>
      <c r="AC64" s="270">
        <f>AC18+AC47+AC52+AC57+AC62</f>
        <v>0</v>
      </c>
      <c r="AD64" s="270"/>
      <c r="AE64" s="270"/>
      <c r="AF64" s="270"/>
      <c r="AG64" s="270">
        <f>AG18+AG47+AG52+AG57+AG62</f>
        <v>0</v>
      </c>
      <c r="AH64" s="270"/>
      <c r="AI64" s="270"/>
      <c r="AJ64" s="272">
        <f>AJ18+AJ47+AJ52+AJ57+AJ62</f>
        <v>0</v>
      </c>
    </row>
  </sheetData>
  <mergeCells count="41">
    <mergeCell ref="Q5:Q7"/>
    <mergeCell ref="S5:S7"/>
    <mergeCell ref="O2:W2"/>
    <mergeCell ref="O3:W3"/>
    <mergeCell ref="O4:W4"/>
    <mergeCell ref="O5:P7"/>
    <mergeCell ref="R5:R7"/>
    <mergeCell ref="A5:A7"/>
    <mergeCell ref="B5:B7"/>
    <mergeCell ref="C5:C7"/>
    <mergeCell ref="D5:D7"/>
    <mergeCell ref="E5:E7"/>
    <mergeCell ref="F5:G5"/>
    <mergeCell ref="H5:H7"/>
    <mergeCell ref="I5:I7"/>
    <mergeCell ref="J5:J7"/>
    <mergeCell ref="M5:N5"/>
    <mergeCell ref="AG6:AG7"/>
    <mergeCell ref="AH6:AH7"/>
    <mergeCell ref="T5:T7"/>
    <mergeCell ref="U5:U7"/>
    <mergeCell ref="V5:W6"/>
    <mergeCell ref="X5:X7"/>
    <mergeCell ref="Y5:Y7"/>
    <mergeCell ref="Z5:Z7"/>
    <mergeCell ref="AI6:AI7"/>
    <mergeCell ref="AJ6:AJ7"/>
    <mergeCell ref="F6:F7"/>
    <mergeCell ref="G6:G7"/>
    <mergeCell ref="K6:K7"/>
    <mergeCell ref="L6:L7"/>
    <mergeCell ref="M6:M7"/>
    <mergeCell ref="N6:N7"/>
    <mergeCell ref="AA5:AA7"/>
    <mergeCell ref="AB5:AB7"/>
    <mergeCell ref="AC5:AC7"/>
    <mergeCell ref="AD5:AD7"/>
    <mergeCell ref="AE5:AG5"/>
    <mergeCell ref="AH5:AJ5"/>
    <mergeCell ref="AE6:AE7"/>
    <mergeCell ref="AF6:AF7"/>
  </mergeCells>
  <dataValidations disablePrompts="1" count="5">
    <dataValidation type="decimal" allowBlank="1" showInputMessage="1" showErrorMessage="1" promptTitle="SOBRETASA" prompt="Incluir el valor en forma porcentual" sqref="P53:Q53 M48 P48:Q48 P58:Q58">
      <formula1>0</formula1>
      <formula2>100</formula2>
    </dataValidation>
    <dataValidation type="decimal" allowBlank="1" showInputMessage="1" showErrorMessage="1" errorTitle="Error en el valor" error="Debe introducir _x000a_una cantidad numérica_x000a_" sqref="L48 L53 L58">
      <formula1>0</formula1>
      <formula2>999999999999999</formula2>
    </dataValidation>
    <dataValidation type="decimal" allowBlank="1" showInputMessage="1" showErrorMessage="1" errorTitle="Errror en el dato" error="valores permitidos de 0 a 100%" sqref="AI48">
      <formula1>0</formula1>
      <formula2>1</formula2>
    </dataValidation>
    <dataValidation type="decimal" allowBlank="1" showInputMessage="1" showErrorMessage="1" sqref="AF48">
      <formula1>0</formula1>
      <formula2>9999999999</formula2>
    </dataValidation>
    <dataValidation type="date" operator="lessThan" allowBlank="1" showInputMessage="1" showErrorMessage="1" errorTitle="Fecha Inválida" error="La fecha no puede ser mayor a la fecha de este reporte_x000a_" sqref="AG48">
      <formula1>$X$3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9" tint="-0.499984740745262"/>
  </sheetPr>
  <dimension ref="A1:AI17"/>
  <sheetViews>
    <sheetView showGridLines="0" topLeftCell="M1" zoomScale="85" zoomScaleNormal="85" zoomScalePageLayoutView="85" workbookViewId="0">
      <selection activeCell="U9" sqref="U9"/>
    </sheetView>
  </sheetViews>
  <sheetFormatPr baseColWidth="10" defaultRowHeight="14" x14ac:dyDescent="0"/>
  <cols>
    <col min="1" max="1" width="16.33203125" customWidth="1"/>
    <col min="2" max="2" width="20.1640625" bestFit="1" customWidth="1"/>
    <col min="3" max="3" width="33.6640625" customWidth="1"/>
    <col min="4" max="4" width="13.5" bestFit="1" customWidth="1"/>
    <col min="5" max="5" width="13.6640625" bestFit="1" customWidth="1"/>
    <col min="6" max="6" width="13" bestFit="1" customWidth="1"/>
    <col min="7" max="8" width="18.33203125" bestFit="1" customWidth="1"/>
    <col min="9" max="9" width="13.33203125" bestFit="1" customWidth="1"/>
    <col min="10" max="11" width="18.6640625" customWidth="1"/>
    <col min="12" max="12" width="26.6640625" customWidth="1"/>
    <col min="14" max="14" width="4.6640625" bestFit="1" customWidth="1"/>
    <col min="15" max="15" width="9.5" customWidth="1"/>
    <col min="16" max="16" width="21.6640625" customWidth="1"/>
    <col min="17" max="17" width="13" bestFit="1" customWidth="1"/>
    <col min="18" max="18" width="16" customWidth="1"/>
    <col min="20" max="20" width="15.5" customWidth="1"/>
    <col min="21" max="21" width="18.5" bestFit="1" customWidth="1"/>
    <col min="22" max="22" width="19.5" bestFit="1" customWidth="1"/>
    <col min="23" max="23" width="19.1640625" customWidth="1"/>
    <col min="24" max="24" width="18.33203125" customWidth="1"/>
    <col min="25" max="25" width="14.6640625" customWidth="1"/>
    <col min="26" max="26" width="15.6640625" customWidth="1"/>
    <col min="27" max="27" width="18.6640625" customWidth="1"/>
    <col min="28" max="28" width="15.33203125" customWidth="1"/>
    <col min="29" max="29" width="28.6640625" customWidth="1"/>
    <col min="30" max="35" width="16.5" customWidth="1"/>
  </cols>
  <sheetData>
    <row r="1" spans="1:35">
      <c r="A1" s="118" t="s">
        <v>220</v>
      </c>
      <c r="B1" s="119" t="s">
        <v>211</v>
      </c>
      <c r="C1" s="43"/>
      <c r="D1" s="44"/>
      <c r="E1" s="3"/>
      <c r="F1" s="3"/>
      <c r="G1" s="45"/>
      <c r="H1" s="45"/>
      <c r="I1" s="4"/>
      <c r="J1" s="46"/>
      <c r="K1" s="46"/>
      <c r="L1" s="47"/>
      <c r="M1" s="48"/>
      <c r="N1" s="48"/>
      <c r="O1" s="47"/>
      <c r="P1" s="47"/>
      <c r="Q1" s="4"/>
      <c r="R1" s="4"/>
      <c r="S1" s="8"/>
      <c r="T1" s="4"/>
      <c r="U1" s="46"/>
      <c r="V1" s="46"/>
      <c r="W1" s="49"/>
      <c r="X1" s="50"/>
      <c r="Y1" s="50"/>
      <c r="Z1" s="51"/>
      <c r="AA1" s="50"/>
      <c r="AB1" s="52"/>
      <c r="AC1" s="44"/>
      <c r="AD1" s="44"/>
      <c r="AE1" s="44"/>
      <c r="AF1" s="53"/>
      <c r="AG1" s="44"/>
      <c r="AH1" s="44"/>
      <c r="AI1" s="53"/>
    </row>
    <row r="2" spans="1:35">
      <c r="A2" s="12"/>
      <c r="B2" s="12"/>
      <c r="C2" s="54"/>
      <c r="D2" s="54"/>
      <c r="E2" s="18"/>
      <c r="F2" s="18"/>
      <c r="G2" s="55"/>
      <c r="H2" s="55"/>
      <c r="I2" s="56"/>
      <c r="J2" s="57"/>
      <c r="K2" s="57"/>
      <c r="L2" s="58"/>
      <c r="M2" s="18"/>
      <c r="N2" s="370" t="s">
        <v>0</v>
      </c>
      <c r="O2" s="370"/>
      <c r="P2" s="370"/>
      <c r="Q2" s="370"/>
      <c r="R2" s="370"/>
      <c r="S2" s="370"/>
      <c r="T2" s="370"/>
      <c r="U2" s="370"/>
      <c r="V2" s="370"/>
      <c r="W2" s="59"/>
      <c r="X2" s="54"/>
      <c r="Y2" s="54"/>
      <c r="Z2" s="60"/>
      <c r="AA2" s="54"/>
      <c r="AB2" s="61"/>
      <c r="AC2" s="54"/>
      <c r="AD2" s="54"/>
      <c r="AE2" s="54"/>
      <c r="AF2" s="62"/>
      <c r="AG2" s="54"/>
      <c r="AH2" s="54"/>
      <c r="AI2" s="62"/>
    </row>
    <row r="3" spans="1:35">
      <c r="A3" s="20"/>
      <c r="B3" s="20"/>
      <c r="C3" s="63"/>
      <c r="D3" s="63"/>
      <c r="E3" s="21"/>
      <c r="F3" s="21"/>
      <c r="G3" s="64"/>
      <c r="H3" s="64"/>
      <c r="I3" s="22"/>
      <c r="J3" s="65"/>
      <c r="K3" s="65"/>
      <c r="L3" s="66"/>
      <c r="M3" s="67"/>
      <c r="N3" s="371">
        <v>43281</v>
      </c>
      <c r="O3" s="371"/>
      <c r="P3" s="371"/>
      <c r="Q3" s="371"/>
      <c r="R3" s="371"/>
      <c r="S3" s="371"/>
      <c r="T3" s="371"/>
      <c r="U3" s="371"/>
      <c r="V3" s="371"/>
      <c r="W3" s="59"/>
      <c r="X3" s="54"/>
      <c r="Y3" s="54"/>
      <c r="Z3" s="60"/>
      <c r="AA3" s="68"/>
      <c r="AB3" s="69"/>
      <c r="AC3" s="63"/>
      <c r="AD3" s="63"/>
      <c r="AE3" s="63"/>
      <c r="AF3" s="70"/>
      <c r="AG3" s="63"/>
      <c r="AH3" s="63"/>
      <c r="AI3" s="70"/>
    </row>
    <row r="4" spans="1:35">
      <c r="A4" s="21"/>
      <c r="B4" s="21"/>
      <c r="C4" s="71"/>
      <c r="D4" s="63"/>
      <c r="E4" s="21"/>
      <c r="F4" s="21"/>
      <c r="G4" s="64"/>
      <c r="H4" s="64"/>
      <c r="I4" s="22"/>
      <c r="J4" s="65"/>
      <c r="K4" s="65"/>
      <c r="L4" s="66"/>
      <c r="M4" s="67"/>
      <c r="N4" s="377" t="s">
        <v>1</v>
      </c>
      <c r="O4" s="377"/>
      <c r="P4" s="377"/>
      <c r="Q4" s="377"/>
      <c r="R4" s="377"/>
      <c r="S4" s="377"/>
      <c r="T4" s="377"/>
      <c r="U4" s="377"/>
      <c r="V4" s="377"/>
      <c r="W4" s="72"/>
      <c r="X4" s="73"/>
      <c r="Y4" s="73"/>
      <c r="Z4" s="74"/>
      <c r="AA4" s="68"/>
      <c r="AB4" s="69"/>
      <c r="AC4" s="63"/>
      <c r="AD4" s="63"/>
      <c r="AE4" s="63"/>
      <c r="AF4" s="70"/>
      <c r="AG4" s="63"/>
      <c r="AH4" s="63"/>
      <c r="AI4" s="70"/>
    </row>
    <row r="5" spans="1:35" ht="15" thickBot="1">
      <c r="A5" s="21"/>
      <c r="B5" s="21"/>
      <c r="C5" s="71"/>
      <c r="D5" s="63"/>
      <c r="E5" s="21"/>
      <c r="F5" s="21"/>
      <c r="G5" s="64"/>
      <c r="H5" s="64"/>
      <c r="I5" s="22"/>
      <c r="J5" s="65"/>
      <c r="K5" s="65"/>
      <c r="L5" s="66"/>
      <c r="M5" s="67"/>
      <c r="N5" s="372" t="s">
        <v>58</v>
      </c>
      <c r="O5" s="372"/>
      <c r="P5" s="372"/>
      <c r="Q5" s="372"/>
      <c r="R5" s="372"/>
      <c r="S5" s="372"/>
      <c r="T5" s="372"/>
      <c r="U5" s="372"/>
      <c r="V5" s="372"/>
      <c r="W5" s="72"/>
      <c r="X5" s="73"/>
      <c r="Y5" s="73"/>
      <c r="Z5" s="74"/>
      <c r="AA5" s="68"/>
      <c r="AB5" s="69"/>
      <c r="AC5" s="63"/>
      <c r="AD5" s="63"/>
      <c r="AE5" s="63"/>
      <c r="AF5" s="70"/>
      <c r="AG5" s="63"/>
      <c r="AH5" s="63"/>
      <c r="AI5" s="70"/>
    </row>
    <row r="6" spans="1:35" ht="39">
      <c r="A6" s="365" t="s">
        <v>2</v>
      </c>
      <c r="B6" s="331" t="s">
        <v>3</v>
      </c>
      <c r="C6" s="353" t="s">
        <v>4</v>
      </c>
      <c r="D6" s="353" t="s">
        <v>6</v>
      </c>
      <c r="E6" s="353" t="s">
        <v>7</v>
      </c>
      <c r="F6" s="353"/>
      <c r="G6" s="353" t="s">
        <v>8</v>
      </c>
      <c r="H6" s="331" t="s">
        <v>9</v>
      </c>
      <c r="I6" s="360" t="s">
        <v>10</v>
      </c>
      <c r="J6" s="75" t="s">
        <v>11</v>
      </c>
      <c r="K6" s="75" t="s">
        <v>12</v>
      </c>
      <c r="L6" s="363" t="s">
        <v>13</v>
      </c>
      <c r="M6" s="364"/>
      <c r="N6" s="334" t="s">
        <v>14</v>
      </c>
      <c r="O6" s="336"/>
      <c r="P6" s="331" t="s">
        <v>231</v>
      </c>
      <c r="Q6" s="360" t="s">
        <v>57</v>
      </c>
      <c r="R6" s="360" t="s">
        <v>15</v>
      </c>
      <c r="S6" s="390" t="s">
        <v>16</v>
      </c>
      <c r="T6" s="360" t="s">
        <v>17</v>
      </c>
      <c r="U6" s="360" t="s">
        <v>59</v>
      </c>
      <c r="V6" s="360" t="s">
        <v>60</v>
      </c>
      <c r="W6" s="325" t="s">
        <v>19</v>
      </c>
      <c r="X6" s="350" t="s">
        <v>20</v>
      </c>
      <c r="Y6" s="350" t="s">
        <v>21</v>
      </c>
      <c r="Z6" s="388" t="s">
        <v>22</v>
      </c>
      <c r="AA6" s="325" t="s">
        <v>23</v>
      </c>
      <c r="AB6" s="380" t="s">
        <v>24</v>
      </c>
      <c r="AC6" s="331" t="s">
        <v>25</v>
      </c>
      <c r="AD6" s="334" t="s">
        <v>26</v>
      </c>
      <c r="AE6" s="335"/>
      <c r="AF6" s="336"/>
      <c r="AG6" s="334" t="s">
        <v>27</v>
      </c>
      <c r="AH6" s="335"/>
      <c r="AI6" s="337"/>
    </row>
    <row r="7" spans="1:35" ht="14.75" customHeight="1">
      <c r="A7" s="366"/>
      <c r="B7" s="368"/>
      <c r="C7" s="368"/>
      <c r="D7" s="368"/>
      <c r="E7" s="314" t="s">
        <v>28</v>
      </c>
      <c r="F7" s="314" t="s">
        <v>29</v>
      </c>
      <c r="G7" s="368"/>
      <c r="H7" s="332"/>
      <c r="I7" s="361"/>
      <c r="J7" s="384" t="s">
        <v>30</v>
      </c>
      <c r="K7" s="384" t="s">
        <v>30</v>
      </c>
      <c r="L7" s="386" t="s">
        <v>31</v>
      </c>
      <c r="M7" s="314" t="s">
        <v>32</v>
      </c>
      <c r="N7" s="373"/>
      <c r="O7" s="374"/>
      <c r="P7" s="368"/>
      <c r="Q7" s="344"/>
      <c r="R7" s="344"/>
      <c r="S7" s="341"/>
      <c r="T7" s="344"/>
      <c r="U7" s="344"/>
      <c r="V7" s="344"/>
      <c r="W7" s="326"/>
      <c r="X7" s="351"/>
      <c r="Y7" s="351"/>
      <c r="Z7" s="389"/>
      <c r="AA7" s="326"/>
      <c r="AB7" s="381"/>
      <c r="AC7" s="332"/>
      <c r="AD7" s="310" t="s">
        <v>33</v>
      </c>
      <c r="AE7" s="310" t="s">
        <v>34</v>
      </c>
      <c r="AF7" s="382" t="s">
        <v>35</v>
      </c>
      <c r="AG7" s="310" t="s">
        <v>36</v>
      </c>
      <c r="AH7" s="310" t="s">
        <v>6</v>
      </c>
      <c r="AI7" s="378" t="s">
        <v>38</v>
      </c>
    </row>
    <row r="8" spans="1:35" ht="15" thickBot="1">
      <c r="A8" s="147"/>
      <c r="B8" s="148"/>
      <c r="C8" s="149"/>
      <c r="D8" s="149"/>
      <c r="E8" s="315"/>
      <c r="F8" s="315"/>
      <c r="G8" s="158"/>
      <c r="H8" s="155"/>
      <c r="I8" s="159"/>
      <c r="J8" s="385"/>
      <c r="K8" s="385"/>
      <c r="L8" s="387"/>
      <c r="M8" s="315"/>
      <c r="N8" s="150"/>
      <c r="O8" s="161"/>
      <c r="P8" s="315"/>
      <c r="Q8" s="317"/>
      <c r="R8" s="152"/>
      <c r="S8" s="391"/>
      <c r="T8" s="317"/>
      <c r="U8" s="317"/>
      <c r="V8" s="317"/>
      <c r="W8" s="153"/>
      <c r="X8" s="156"/>
      <c r="Y8" s="156"/>
      <c r="Z8" s="163"/>
      <c r="AA8" s="153"/>
      <c r="AB8" s="164"/>
      <c r="AC8" s="155"/>
      <c r="AD8" s="311"/>
      <c r="AE8" s="311"/>
      <c r="AF8" s="383"/>
      <c r="AG8" s="311"/>
      <c r="AH8" s="311"/>
      <c r="AI8" s="379"/>
    </row>
    <row r="9" spans="1:35">
      <c r="A9" s="114" t="s">
        <v>41</v>
      </c>
      <c r="B9" s="33" t="s">
        <v>211</v>
      </c>
      <c r="C9" s="76" t="s">
        <v>96</v>
      </c>
      <c r="D9" s="77" t="s">
        <v>42</v>
      </c>
      <c r="E9" s="34" t="s">
        <v>212</v>
      </c>
      <c r="F9" s="78">
        <v>41443</v>
      </c>
      <c r="G9" s="79">
        <v>608000000</v>
      </c>
      <c r="H9" s="80">
        <v>596929451</v>
      </c>
      <c r="I9" s="35">
        <v>41505</v>
      </c>
      <c r="J9" s="36">
        <v>430685234.38</v>
      </c>
      <c r="K9" s="36">
        <v>427208352.74000001</v>
      </c>
      <c r="L9" s="81">
        <v>8.6800000000000002E-2</v>
      </c>
      <c r="M9" s="82"/>
      <c r="N9" s="83"/>
      <c r="O9" s="81"/>
      <c r="P9" s="81"/>
      <c r="Q9" s="78">
        <v>41271</v>
      </c>
      <c r="R9" s="78"/>
      <c r="S9" s="115"/>
      <c r="T9" s="78">
        <v>48576</v>
      </c>
      <c r="U9" s="79">
        <v>13016120.469700834</v>
      </c>
      <c r="V9" s="79"/>
      <c r="W9" s="84" t="s">
        <v>213</v>
      </c>
      <c r="X9" s="84"/>
      <c r="Y9" s="208"/>
      <c r="Z9" s="209">
        <v>1.5599999999999999E-2</v>
      </c>
      <c r="AA9" s="76"/>
      <c r="AB9" s="210"/>
      <c r="AC9" s="86" t="s">
        <v>161</v>
      </c>
      <c r="AD9" s="211"/>
      <c r="AE9" s="76"/>
      <c r="AF9" s="212"/>
      <c r="AG9" s="76"/>
      <c r="AH9" s="76"/>
      <c r="AI9" s="87"/>
    </row>
    <row r="10" spans="1:35" s="275" customFormat="1">
      <c r="A10" s="295" t="s">
        <v>50</v>
      </c>
      <c r="B10" s="266"/>
      <c r="C10" s="279"/>
      <c r="D10" s="279"/>
      <c r="E10" s="279"/>
      <c r="F10" s="279"/>
      <c r="G10" s="283">
        <f>SUM(G9:G9 )</f>
        <v>608000000</v>
      </c>
      <c r="H10" s="283">
        <f>SUM(H9:H9 )</f>
        <v>596929451</v>
      </c>
      <c r="I10" s="279"/>
      <c r="J10" s="283">
        <f>SUM(J9:J9 )</f>
        <v>430685234.38</v>
      </c>
      <c r="K10" s="283">
        <f>SUM(K9:K9 )</f>
        <v>427208352.74000001</v>
      </c>
      <c r="L10" s="284"/>
      <c r="M10" s="280"/>
      <c r="N10" s="280"/>
      <c r="O10" s="284"/>
      <c r="P10" s="284"/>
      <c r="Q10" s="279"/>
      <c r="R10" s="279"/>
      <c r="S10" s="279"/>
      <c r="T10" s="279"/>
      <c r="U10" s="283">
        <f>SUM(U9:U9 )</f>
        <v>13016120.469700834</v>
      </c>
      <c r="V10" s="283">
        <f>SUM(V9:V9 )</f>
        <v>0</v>
      </c>
      <c r="W10" s="285"/>
      <c r="X10" s="280"/>
      <c r="Y10" s="280"/>
      <c r="Z10" s="281"/>
      <c r="AA10" s="279"/>
      <c r="AB10" s="283">
        <f>SUM(AB9:AB9 )</f>
        <v>0</v>
      </c>
      <c r="AC10" s="279"/>
      <c r="AD10" s="279"/>
      <c r="AE10" s="279"/>
      <c r="AF10" s="283">
        <f>SUM(AF9:AF9 )</f>
        <v>0</v>
      </c>
      <c r="AG10" s="279"/>
      <c r="AH10" s="279"/>
      <c r="AI10" s="282"/>
    </row>
    <row r="11" spans="1:35">
      <c r="A11" s="37"/>
      <c r="B11" s="38"/>
      <c r="C11" s="88"/>
      <c r="D11" s="88"/>
      <c r="E11" s="39"/>
      <c r="F11" s="89"/>
      <c r="G11" s="90"/>
      <c r="H11" s="91"/>
      <c r="I11" s="40"/>
      <c r="J11" s="36"/>
      <c r="K11" s="92"/>
      <c r="L11" s="93"/>
      <c r="M11" s="94"/>
      <c r="N11" s="94"/>
      <c r="O11" s="93"/>
      <c r="P11" s="93"/>
      <c r="Q11" s="89"/>
      <c r="R11" s="35"/>
      <c r="S11" s="41"/>
      <c r="T11" s="35"/>
      <c r="U11" s="219"/>
      <c r="V11" s="219"/>
      <c r="W11" s="95"/>
      <c r="X11" s="42"/>
      <c r="Y11" s="220"/>
      <c r="Z11" s="96"/>
      <c r="AA11" s="97"/>
      <c r="AB11" s="221"/>
      <c r="AC11" s="98"/>
      <c r="AD11" s="222"/>
      <c r="AE11" s="97"/>
      <c r="AF11" s="212"/>
      <c r="AG11" s="97"/>
      <c r="AH11" s="97"/>
      <c r="AI11" s="223"/>
    </row>
    <row r="12" spans="1:35">
      <c r="A12" s="37" t="s">
        <v>41</v>
      </c>
      <c r="B12" s="33" t="s">
        <v>211</v>
      </c>
      <c r="C12" s="88"/>
      <c r="D12" s="88"/>
      <c r="E12" s="39"/>
      <c r="F12" s="89"/>
      <c r="G12" s="90"/>
      <c r="H12" s="91"/>
      <c r="I12" s="40"/>
      <c r="J12" s="36">
        <f t="shared" ref="J12:J14" si="0">G12-U12</f>
        <v>0</v>
      </c>
      <c r="K12" s="36"/>
      <c r="L12" s="93"/>
      <c r="M12" s="94"/>
      <c r="N12" s="94"/>
      <c r="O12" s="93"/>
      <c r="P12" s="93"/>
      <c r="Q12" s="89"/>
      <c r="R12" s="35"/>
      <c r="S12" s="41"/>
      <c r="T12" s="35"/>
      <c r="U12" s="219"/>
      <c r="V12" s="219"/>
      <c r="W12" s="95"/>
      <c r="X12" s="95"/>
      <c r="Y12" s="220"/>
      <c r="Z12" s="96"/>
      <c r="AA12" s="97"/>
      <c r="AB12" s="221"/>
      <c r="AC12" s="98"/>
      <c r="AD12" s="222"/>
      <c r="AE12" s="97"/>
      <c r="AF12" s="212"/>
      <c r="AG12" s="97"/>
      <c r="AH12" s="97"/>
      <c r="AI12" s="223"/>
    </row>
    <row r="13" spans="1:35">
      <c r="A13" s="37" t="s">
        <v>45</v>
      </c>
      <c r="B13" s="33" t="s">
        <v>211</v>
      </c>
      <c r="C13" s="88"/>
      <c r="D13" s="88"/>
      <c r="E13" s="39"/>
      <c r="F13" s="89"/>
      <c r="G13" s="90"/>
      <c r="H13" s="91"/>
      <c r="I13" s="40"/>
      <c r="J13" s="36">
        <f t="shared" si="0"/>
        <v>0</v>
      </c>
      <c r="K13" s="36"/>
      <c r="L13" s="93"/>
      <c r="M13" s="94"/>
      <c r="N13" s="94"/>
      <c r="O13" s="93"/>
      <c r="P13" s="93"/>
      <c r="Q13" s="89"/>
      <c r="R13" s="35"/>
      <c r="S13" s="41"/>
      <c r="T13" s="35"/>
      <c r="U13" s="219"/>
      <c r="V13" s="219"/>
      <c r="W13" s="95"/>
      <c r="X13" s="95"/>
      <c r="Y13" s="220"/>
      <c r="Z13" s="96"/>
      <c r="AA13" s="97"/>
      <c r="AB13" s="221"/>
      <c r="AC13" s="98"/>
      <c r="AD13" s="222"/>
      <c r="AE13" s="97"/>
      <c r="AF13" s="212"/>
      <c r="AG13" s="97"/>
      <c r="AH13" s="97"/>
      <c r="AI13" s="223"/>
    </row>
    <row r="14" spans="1:35">
      <c r="A14" s="37" t="s">
        <v>46</v>
      </c>
      <c r="B14" s="33" t="s">
        <v>211</v>
      </c>
      <c r="C14" s="88"/>
      <c r="D14" s="88"/>
      <c r="E14" s="39"/>
      <c r="F14" s="89"/>
      <c r="G14" s="90"/>
      <c r="H14" s="91"/>
      <c r="I14" s="40"/>
      <c r="J14" s="36">
        <f t="shared" si="0"/>
        <v>0</v>
      </c>
      <c r="K14" s="36"/>
      <c r="L14" s="93"/>
      <c r="M14" s="94"/>
      <c r="N14" s="94"/>
      <c r="O14" s="93"/>
      <c r="P14" s="93"/>
      <c r="Q14" s="89"/>
      <c r="R14" s="35"/>
      <c r="S14" s="41"/>
      <c r="T14" s="35"/>
      <c r="U14" s="219"/>
      <c r="V14" s="219"/>
      <c r="W14" s="95"/>
      <c r="X14" s="95"/>
      <c r="Y14" s="220"/>
      <c r="Z14" s="96"/>
      <c r="AA14" s="97"/>
      <c r="AB14" s="221"/>
      <c r="AC14" s="98"/>
      <c r="AD14" s="222"/>
      <c r="AE14" s="97"/>
      <c r="AF14" s="212"/>
      <c r="AG14" s="97"/>
      <c r="AH14" s="97"/>
      <c r="AI14" s="223"/>
    </row>
    <row r="15" spans="1:35" s="275" customFormat="1">
      <c r="A15" s="298" t="s">
        <v>51</v>
      </c>
      <c r="B15" s="269"/>
      <c r="C15" s="283"/>
      <c r="D15" s="283"/>
      <c r="E15" s="283"/>
      <c r="F15" s="283"/>
      <c r="G15" s="283">
        <f>SUM(G12:G14 )</f>
        <v>0</v>
      </c>
      <c r="H15" s="283">
        <f>SUM(H12:H14 )</f>
        <v>0</v>
      </c>
      <c r="I15" s="283"/>
      <c r="J15" s="283">
        <f>SUM(J12:J14 )</f>
        <v>0</v>
      </c>
      <c r="K15" s="283">
        <f>SUM(K12:K14 )</f>
        <v>0</v>
      </c>
      <c r="L15" s="284"/>
      <c r="M15" s="283"/>
      <c r="N15" s="283"/>
      <c r="O15" s="284"/>
      <c r="P15" s="284"/>
      <c r="Q15" s="283"/>
      <c r="R15" s="283"/>
      <c r="S15" s="283"/>
      <c r="T15" s="283"/>
      <c r="U15" s="283">
        <f>SUM(U12:U14 )</f>
        <v>0</v>
      </c>
      <c r="V15" s="283">
        <f>SUM(V12:V14 )</f>
        <v>0</v>
      </c>
      <c r="W15" s="286"/>
      <c r="X15" s="283"/>
      <c r="Y15" s="283"/>
      <c r="Z15" s="281"/>
      <c r="AA15" s="283"/>
      <c r="AB15" s="283">
        <f>SUM(AB12:AB14)</f>
        <v>0</v>
      </c>
      <c r="AC15" s="283"/>
      <c r="AD15" s="283"/>
      <c r="AE15" s="283"/>
      <c r="AF15" s="283">
        <f>SUM(AF12:AF14)</f>
        <v>0</v>
      </c>
      <c r="AG15" s="283"/>
      <c r="AH15" s="283"/>
      <c r="AI15" s="282"/>
    </row>
    <row r="16" spans="1:35">
      <c r="A16" s="224"/>
      <c r="B16" s="224"/>
      <c r="C16" s="76"/>
      <c r="D16" s="224"/>
      <c r="E16" s="225"/>
      <c r="F16" s="226"/>
      <c r="G16" s="227"/>
      <c r="H16" s="227"/>
      <c r="I16" s="35"/>
      <c r="J16" s="228"/>
      <c r="K16" s="228"/>
      <c r="L16" s="229"/>
      <c r="M16" s="225"/>
      <c r="N16" s="225"/>
      <c r="O16" s="229"/>
      <c r="P16" s="229"/>
      <c r="Q16" s="35"/>
      <c r="R16" s="35"/>
      <c r="S16" s="225"/>
      <c r="T16" s="35"/>
      <c r="U16" s="228"/>
      <c r="V16" s="228"/>
      <c r="W16" s="230"/>
      <c r="X16" s="208"/>
      <c r="Y16" s="208"/>
      <c r="Z16" s="231"/>
      <c r="AA16" s="224"/>
      <c r="AB16" s="227"/>
      <c r="AC16" s="224"/>
      <c r="AD16" s="232"/>
      <c r="AE16" s="233"/>
      <c r="AF16" s="212"/>
      <c r="AG16" s="232"/>
      <c r="AH16" s="234"/>
      <c r="AI16" s="212"/>
    </row>
    <row r="17" spans="1:35" s="275" customFormat="1">
      <c r="A17" s="299" t="s">
        <v>56</v>
      </c>
      <c r="B17" s="270"/>
      <c r="C17" s="270"/>
      <c r="D17" s="270"/>
      <c r="E17" s="270"/>
      <c r="F17" s="270"/>
      <c r="G17" s="270">
        <f>G10+G15</f>
        <v>608000000</v>
      </c>
      <c r="H17" s="270">
        <f>H10+H15</f>
        <v>596929451</v>
      </c>
      <c r="I17" s="270"/>
      <c r="J17" s="270">
        <f>J10+J15</f>
        <v>430685234.38</v>
      </c>
      <c r="K17" s="270">
        <f>K10+K15</f>
        <v>427208352.74000001</v>
      </c>
      <c r="L17" s="277"/>
      <c r="M17" s="270"/>
      <c r="N17" s="270"/>
      <c r="O17" s="277"/>
      <c r="P17" s="277"/>
      <c r="Q17" s="270"/>
      <c r="R17" s="270"/>
      <c r="S17" s="270"/>
      <c r="T17" s="270"/>
      <c r="U17" s="270">
        <f t="shared" ref="U17:V17" si="1">U10+U15</f>
        <v>13016120.469700834</v>
      </c>
      <c r="V17" s="270">
        <f t="shared" si="1"/>
        <v>0</v>
      </c>
      <c r="W17" s="278"/>
      <c r="X17" s="270"/>
      <c r="Y17" s="270"/>
      <c r="Z17" s="271"/>
      <c r="AA17" s="270"/>
      <c r="AB17" s="270">
        <f>AB10+AB15</f>
        <v>0</v>
      </c>
      <c r="AC17" s="270"/>
      <c r="AD17" s="270"/>
      <c r="AE17" s="270"/>
      <c r="AF17" s="270">
        <f>AF10+AF15</f>
        <v>0</v>
      </c>
      <c r="AG17" s="270"/>
      <c r="AH17" s="270"/>
      <c r="AI17" s="272"/>
    </row>
  </sheetData>
  <mergeCells count="42">
    <mergeCell ref="X6:X7"/>
    <mergeCell ref="Y6:Y7"/>
    <mergeCell ref="K7:K8"/>
    <mergeCell ref="J7:J8"/>
    <mergeCell ref="AG7:AG8"/>
    <mergeCell ref="AA6:AA7"/>
    <mergeCell ref="L6:M6"/>
    <mergeCell ref="L7:L8"/>
    <mergeCell ref="Z6:Z7"/>
    <mergeCell ref="P6:P8"/>
    <mergeCell ref="Q6:Q8"/>
    <mergeCell ref="S6:S8"/>
    <mergeCell ref="T6:T8"/>
    <mergeCell ref="U6:U8"/>
    <mergeCell ref="V6:V8"/>
    <mergeCell ref="AH7:AH8"/>
    <mergeCell ref="AI7:AI8"/>
    <mergeCell ref="AB6:AB7"/>
    <mergeCell ref="AC6:AC7"/>
    <mergeCell ref="AG6:AI6"/>
    <mergeCell ref="AD6:AF6"/>
    <mergeCell ref="AF7:AF8"/>
    <mergeCell ref="AD7:AD8"/>
    <mergeCell ref="AE7:AE8"/>
    <mergeCell ref="N2:V2"/>
    <mergeCell ref="N3:V3"/>
    <mergeCell ref="N4:V4"/>
    <mergeCell ref="N5:V5"/>
    <mergeCell ref="N6:O7"/>
    <mergeCell ref="R6:R7"/>
    <mergeCell ref="I6:I7"/>
    <mergeCell ref="M7:M8"/>
    <mergeCell ref="W6:W7"/>
    <mergeCell ref="A6:A7"/>
    <mergeCell ref="B6:B7"/>
    <mergeCell ref="C6:C7"/>
    <mergeCell ref="E6:F6"/>
    <mergeCell ref="H6:H7"/>
    <mergeCell ref="E7:E8"/>
    <mergeCell ref="F7:F8"/>
    <mergeCell ref="D6:D7"/>
    <mergeCell ref="G6:G7"/>
  </mergeCells>
  <dataValidations count="5">
    <dataValidation type="decimal" allowBlank="1" showInputMessage="1" showErrorMessage="1" promptTitle="SOBRETASA" prompt="Incluir el valor en forma porcentual" sqref="L16 O16:P16">
      <formula1>0</formula1>
      <formula2>100</formula2>
    </dataValidation>
    <dataValidation type="decimal" allowBlank="1" showInputMessage="1" showErrorMessage="1" errorTitle="Error en el valor" error="Debe introducir _x000a_una cantidad numérica_x000a_" sqref="K16">
      <formula1>0</formula1>
      <formula2>999999999999999</formula2>
    </dataValidation>
    <dataValidation type="decimal" allowBlank="1" showInputMessage="1" showErrorMessage="1" errorTitle="Errror en el dato" error="valores permitidos de 0 a 100%" sqref="AH16">
      <formula1>0</formula1>
      <formula2>1</formula2>
    </dataValidation>
    <dataValidation type="decimal" allowBlank="1" showInputMessage="1" showErrorMessage="1" sqref="AE16">
      <formula1>0</formula1>
      <formula2>9999999999</formula2>
    </dataValidation>
    <dataValidation type="date" operator="lessThan" allowBlank="1" showInputMessage="1" showErrorMessage="1" errorTitle="Fecha Inválida" error="La fecha no puede ser mayor a la fecha de este reporte_x000a_" sqref="AF16">
      <formula1>$W$3</formula1>
    </dataValidation>
  </dataValidations>
  <pageMargins left="0.7" right="0.7" top="0.75" bottom="0.75" header="0.3" footer="0.3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499984740745262"/>
  </sheetPr>
  <dimension ref="A1:AC20"/>
  <sheetViews>
    <sheetView showGridLines="0" zoomScale="85" zoomScaleNormal="85" zoomScalePageLayoutView="85" workbookViewId="0">
      <selection activeCell="W9" sqref="W9"/>
    </sheetView>
  </sheetViews>
  <sheetFormatPr baseColWidth="10" defaultRowHeight="14" x14ac:dyDescent="0"/>
  <cols>
    <col min="1" max="1" width="22" customWidth="1"/>
    <col min="2" max="2" width="22.5" customWidth="1"/>
    <col min="3" max="3" width="33.6640625" customWidth="1"/>
    <col min="4" max="4" width="16.5" bestFit="1" customWidth="1"/>
    <col min="5" max="5" width="17.1640625" bestFit="1" customWidth="1"/>
    <col min="6" max="6" width="14.83203125" bestFit="1" customWidth="1"/>
    <col min="7" max="7" width="18.33203125" bestFit="1" customWidth="1"/>
    <col min="8" max="8" width="18.5" bestFit="1" customWidth="1"/>
    <col min="9" max="9" width="16.6640625" bestFit="1" customWidth="1"/>
    <col min="10" max="11" width="18.6640625" customWidth="1"/>
    <col min="12" max="12" width="26.6640625" customWidth="1"/>
    <col min="14" max="14" width="11.6640625" style="303" bestFit="1" customWidth="1"/>
    <col min="15" max="15" width="9.5" customWidth="1"/>
    <col min="16" max="16" width="13" style="303" bestFit="1" customWidth="1"/>
    <col min="17" max="17" width="19.5" style="303" customWidth="1"/>
    <col min="18" max="18" width="16" customWidth="1"/>
    <col min="20" max="20" width="15.5" customWidth="1"/>
    <col min="21" max="21" width="16" customWidth="1"/>
    <col min="22" max="22" width="16.6640625" bestFit="1" customWidth="1"/>
    <col min="23" max="23" width="19.1640625" customWidth="1"/>
    <col min="24" max="24" width="18.33203125" customWidth="1"/>
    <col min="25" max="25" width="14.6640625" customWidth="1"/>
    <col min="26" max="26" width="15.6640625" customWidth="1"/>
    <col min="27" max="27" width="18.6640625" customWidth="1"/>
    <col min="28" max="28" width="15.33203125" customWidth="1"/>
    <col min="29" max="29" width="52.5" bestFit="1" customWidth="1"/>
  </cols>
  <sheetData>
    <row r="1" spans="1:29">
      <c r="A1" s="118" t="s">
        <v>220</v>
      </c>
      <c r="B1" s="119" t="s">
        <v>211</v>
      </c>
      <c r="C1" s="1"/>
      <c r="D1" s="44"/>
      <c r="E1" s="3"/>
      <c r="F1" s="3"/>
      <c r="G1" s="45"/>
      <c r="H1" s="45"/>
      <c r="I1" s="4"/>
      <c r="J1" s="46"/>
      <c r="K1" s="46"/>
      <c r="L1" s="47"/>
      <c r="M1" s="48"/>
      <c r="N1" s="300"/>
      <c r="O1" s="47"/>
      <c r="P1" s="300"/>
      <c r="Q1" s="300"/>
      <c r="R1" s="4"/>
      <c r="S1" s="8"/>
      <c r="T1" s="4"/>
      <c r="U1" s="46"/>
      <c r="V1" s="46"/>
      <c r="W1" s="49"/>
      <c r="X1" s="50"/>
      <c r="Y1" s="50"/>
      <c r="Z1" s="51"/>
      <c r="AA1" s="50"/>
      <c r="AB1" s="52"/>
      <c r="AC1" s="44"/>
    </row>
    <row r="2" spans="1:29">
      <c r="A2" s="12"/>
      <c r="B2" s="12"/>
      <c r="C2" s="54"/>
      <c r="D2" s="54"/>
      <c r="E2" s="132"/>
      <c r="F2" s="132"/>
      <c r="G2" s="55"/>
      <c r="H2" s="55"/>
      <c r="I2" s="56"/>
      <c r="J2" s="57"/>
      <c r="K2" s="57"/>
      <c r="L2" s="58"/>
      <c r="M2" s="132"/>
      <c r="N2" s="370" t="s">
        <v>0</v>
      </c>
      <c r="O2" s="370"/>
      <c r="P2" s="370"/>
      <c r="Q2" s="370"/>
      <c r="R2" s="370"/>
      <c r="S2" s="370"/>
      <c r="T2" s="370"/>
      <c r="U2" s="370"/>
      <c r="V2" s="370"/>
      <c r="W2" s="59"/>
      <c r="X2" s="54"/>
      <c r="Y2" s="54"/>
      <c r="Z2" s="60"/>
      <c r="AA2" s="54"/>
      <c r="AB2" s="61"/>
      <c r="AC2" s="54"/>
    </row>
    <row r="3" spans="1:29">
      <c r="A3" s="20"/>
      <c r="B3" s="20"/>
      <c r="C3" s="63"/>
      <c r="D3" s="63"/>
      <c r="E3" s="21"/>
      <c r="F3" s="21"/>
      <c r="G3" s="64"/>
      <c r="H3" s="64"/>
      <c r="I3" s="22"/>
      <c r="J3" s="65"/>
      <c r="K3" s="65"/>
      <c r="L3" s="66"/>
      <c r="M3" s="67"/>
      <c r="N3" s="371">
        <v>43281</v>
      </c>
      <c r="O3" s="371"/>
      <c r="P3" s="371"/>
      <c r="Q3" s="371"/>
      <c r="R3" s="371"/>
      <c r="S3" s="371"/>
      <c r="T3" s="371"/>
      <c r="U3" s="371"/>
      <c r="V3" s="371"/>
      <c r="W3" s="59"/>
      <c r="X3" s="54"/>
      <c r="Y3" s="54"/>
      <c r="Z3" s="60"/>
      <c r="AA3" s="68"/>
      <c r="AB3" s="69"/>
      <c r="AC3" s="63"/>
    </row>
    <row r="4" spans="1:29">
      <c r="A4" s="21"/>
      <c r="B4" s="21"/>
      <c r="C4" s="71"/>
      <c r="D4" s="63"/>
      <c r="E4" s="21"/>
      <c r="F4" s="21"/>
      <c r="G4" s="64"/>
      <c r="H4" s="64"/>
      <c r="I4" s="22"/>
      <c r="J4" s="65"/>
      <c r="K4" s="65"/>
      <c r="L4" s="66"/>
      <c r="M4" s="67"/>
      <c r="N4" s="377" t="s">
        <v>1</v>
      </c>
      <c r="O4" s="377"/>
      <c r="P4" s="377"/>
      <c r="Q4" s="377"/>
      <c r="R4" s="377"/>
      <c r="S4" s="377"/>
      <c r="T4" s="377"/>
      <c r="U4" s="377"/>
      <c r="V4" s="377"/>
      <c r="W4" s="72"/>
      <c r="X4" s="73"/>
      <c r="Y4" s="73"/>
      <c r="Z4" s="74"/>
      <c r="AA4" s="68"/>
      <c r="AB4" s="69"/>
      <c r="AC4" s="63"/>
    </row>
    <row r="5" spans="1:29" ht="15" thickBot="1">
      <c r="A5" s="21"/>
      <c r="B5" s="21"/>
      <c r="C5" s="71"/>
      <c r="D5" s="63"/>
      <c r="E5" s="21"/>
      <c r="F5" s="21"/>
      <c r="G5" s="64"/>
      <c r="H5" s="64"/>
      <c r="I5" s="22"/>
      <c r="J5" s="65"/>
      <c r="K5" s="65"/>
      <c r="L5" s="66"/>
      <c r="M5" s="67"/>
      <c r="N5" s="372" t="s">
        <v>144</v>
      </c>
      <c r="O5" s="372"/>
      <c r="P5" s="372"/>
      <c r="Q5" s="372"/>
      <c r="R5" s="372"/>
      <c r="S5" s="372"/>
      <c r="T5" s="372"/>
      <c r="U5" s="372"/>
      <c r="V5" s="372"/>
      <c r="W5" s="72"/>
      <c r="X5" s="73"/>
      <c r="Y5" s="73"/>
      <c r="Z5" s="74"/>
      <c r="AA5" s="68"/>
      <c r="AB5" s="69"/>
      <c r="AC5" s="63"/>
    </row>
    <row r="6" spans="1:29" ht="43.25" customHeight="1">
      <c r="A6" s="365" t="s">
        <v>2</v>
      </c>
      <c r="B6" s="331" t="s">
        <v>3</v>
      </c>
      <c r="C6" s="331" t="s">
        <v>4</v>
      </c>
      <c r="D6" s="331" t="s">
        <v>5</v>
      </c>
      <c r="E6" s="331" t="s">
        <v>6</v>
      </c>
      <c r="F6" s="353" t="s">
        <v>7</v>
      </c>
      <c r="G6" s="353"/>
      <c r="H6" s="353" t="s">
        <v>8</v>
      </c>
      <c r="I6" s="331" t="s">
        <v>9</v>
      </c>
      <c r="J6" s="360" t="s">
        <v>10</v>
      </c>
      <c r="K6" s="30" t="s">
        <v>11</v>
      </c>
      <c r="L6" s="30" t="s">
        <v>12</v>
      </c>
      <c r="M6" s="363" t="s">
        <v>13</v>
      </c>
      <c r="N6" s="364"/>
      <c r="O6" s="334" t="s">
        <v>14</v>
      </c>
      <c r="P6" s="336"/>
      <c r="Q6" s="398" t="s">
        <v>231</v>
      </c>
      <c r="R6" s="360" t="s">
        <v>57</v>
      </c>
      <c r="S6" s="360" t="s">
        <v>15</v>
      </c>
      <c r="T6" s="390" t="s">
        <v>16</v>
      </c>
      <c r="U6" s="360" t="s">
        <v>17</v>
      </c>
      <c r="V6" s="392" t="s">
        <v>18</v>
      </c>
      <c r="W6" s="393"/>
      <c r="X6" s="325" t="s">
        <v>19</v>
      </c>
      <c r="Y6" s="350" t="s">
        <v>20</v>
      </c>
      <c r="Z6" s="350" t="s">
        <v>21</v>
      </c>
      <c r="AA6" s="325" t="s">
        <v>23</v>
      </c>
      <c r="AB6" s="328" t="s">
        <v>24</v>
      </c>
      <c r="AC6" s="331" t="s">
        <v>25</v>
      </c>
    </row>
    <row r="7" spans="1:29" ht="14.75" customHeight="1">
      <c r="A7" s="366"/>
      <c r="B7" s="368"/>
      <c r="C7" s="368"/>
      <c r="D7" s="368"/>
      <c r="E7" s="368"/>
      <c r="F7" s="314" t="s">
        <v>28</v>
      </c>
      <c r="G7" s="314" t="s">
        <v>29</v>
      </c>
      <c r="H7" s="368"/>
      <c r="I7" s="332"/>
      <c r="J7" s="361"/>
      <c r="K7" s="396" t="s">
        <v>30</v>
      </c>
      <c r="L7" s="396" t="s">
        <v>30</v>
      </c>
      <c r="M7" s="314" t="s">
        <v>31</v>
      </c>
      <c r="N7" s="320" t="s">
        <v>32</v>
      </c>
      <c r="O7" s="373"/>
      <c r="P7" s="374"/>
      <c r="Q7" s="399"/>
      <c r="R7" s="344"/>
      <c r="S7" s="344"/>
      <c r="T7" s="341"/>
      <c r="U7" s="344"/>
      <c r="V7" s="394"/>
      <c r="W7" s="395"/>
      <c r="X7" s="326"/>
      <c r="Y7" s="351"/>
      <c r="Z7" s="351"/>
      <c r="AA7" s="326"/>
      <c r="AB7" s="329"/>
      <c r="AC7" s="332"/>
    </row>
    <row r="8" spans="1:29" ht="15" thickBot="1">
      <c r="A8" s="157"/>
      <c r="B8" s="151"/>
      <c r="C8" s="315"/>
      <c r="D8" s="315"/>
      <c r="E8" s="315"/>
      <c r="F8" s="315"/>
      <c r="G8" s="315"/>
      <c r="H8" s="158" t="s">
        <v>30</v>
      </c>
      <c r="I8" s="155"/>
      <c r="J8" s="159"/>
      <c r="K8" s="397"/>
      <c r="L8" s="397"/>
      <c r="M8" s="315"/>
      <c r="N8" s="321"/>
      <c r="O8" s="160"/>
      <c r="P8" s="305"/>
      <c r="Q8" s="321"/>
      <c r="R8" s="317"/>
      <c r="S8" s="152"/>
      <c r="T8" s="391"/>
      <c r="U8" s="317"/>
      <c r="V8" s="32" t="s">
        <v>39</v>
      </c>
      <c r="W8" s="32" t="s">
        <v>40</v>
      </c>
      <c r="X8" s="153"/>
      <c r="Y8" s="156"/>
      <c r="Z8" s="156"/>
      <c r="AA8" s="153"/>
      <c r="AB8" s="154"/>
      <c r="AC8" s="155"/>
    </row>
    <row r="9" spans="1:29" s="117" customFormat="1">
      <c r="A9" s="114" t="s">
        <v>41</v>
      </c>
      <c r="B9" s="33" t="s">
        <v>146</v>
      </c>
      <c r="C9" s="133" t="s">
        <v>96</v>
      </c>
      <c r="D9" s="133" t="s">
        <v>235</v>
      </c>
      <c r="E9" s="260" t="s">
        <v>137</v>
      </c>
      <c r="F9" s="120"/>
      <c r="G9" s="120"/>
      <c r="H9" s="121">
        <v>1000000000</v>
      </c>
      <c r="I9" s="121">
        <v>980000000</v>
      </c>
      <c r="J9" s="122">
        <v>43082</v>
      </c>
      <c r="K9" s="309">
        <v>734999999.99000013</v>
      </c>
      <c r="L9" s="309">
        <v>489999999.9800002</v>
      </c>
      <c r="M9" s="123"/>
      <c r="N9" s="301" t="s">
        <v>43</v>
      </c>
      <c r="O9" s="261" t="s">
        <v>114</v>
      </c>
      <c r="P9" s="306">
        <v>1.4999999999999999E-2</v>
      </c>
      <c r="Q9" s="306"/>
      <c r="R9" s="120">
        <v>43077</v>
      </c>
      <c r="S9" s="120"/>
      <c r="T9" s="124">
        <v>365</v>
      </c>
      <c r="U9" s="120">
        <v>43441</v>
      </c>
      <c r="V9" s="121">
        <f>+K9-L9</f>
        <v>245000000.00999993</v>
      </c>
      <c r="W9" s="121">
        <v>15443143.981167473</v>
      </c>
      <c r="X9" s="139"/>
      <c r="Y9" s="140"/>
      <c r="Z9" s="140"/>
      <c r="AA9" s="141" t="s">
        <v>237</v>
      </c>
      <c r="AB9" s="142"/>
      <c r="AC9" s="134" t="s">
        <v>236</v>
      </c>
    </row>
    <row r="10" spans="1:29" s="117" customFormat="1">
      <c r="A10" s="114" t="s">
        <v>45</v>
      </c>
      <c r="B10" s="33" t="s">
        <v>146</v>
      </c>
      <c r="C10" s="133" t="s">
        <v>96</v>
      </c>
      <c r="D10" s="133"/>
      <c r="E10" s="133"/>
      <c r="F10" s="34"/>
      <c r="G10" s="134"/>
      <c r="H10" s="135"/>
      <c r="I10" s="136"/>
      <c r="J10" s="35"/>
      <c r="K10" s="143"/>
      <c r="L10" s="143"/>
      <c r="M10" s="144"/>
      <c r="N10" s="144"/>
      <c r="O10" s="133"/>
      <c r="P10" s="144"/>
      <c r="Q10" s="144"/>
      <c r="R10" s="134"/>
      <c r="S10" s="134"/>
      <c r="T10" s="115"/>
      <c r="U10" s="134"/>
      <c r="V10" s="135"/>
      <c r="W10" s="135"/>
      <c r="X10" s="139"/>
      <c r="Y10" s="140"/>
      <c r="Z10" s="140"/>
      <c r="AA10" s="141"/>
      <c r="AB10" s="142"/>
      <c r="AC10" s="134"/>
    </row>
    <row r="11" spans="1:29" s="117" customFormat="1">
      <c r="A11" s="114" t="s">
        <v>46</v>
      </c>
      <c r="B11" s="33" t="s">
        <v>146</v>
      </c>
      <c r="C11" s="133" t="s">
        <v>96</v>
      </c>
      <c r="D11" s="133"/>
      <c r="E11" s="133"/>
      <c r="F11" s="34"/>
      <c r="G11" s="134"/>
      <c r="H11" s="135"/>
      <c r="I11" s="136"/>
      <c r="J11" s="35"/>
      <c r="K11" s="137"/>
      <c r="L11" s="137"/>
      <c r="M11" s="144"/>
      <c r="N11" s="144"/>
      <c r="O11" s="133"/>
      <c r="P11" s="144"/>
      <c r="Q11" s="144"/>
      <c r="R11" s="134"/>
      <c r="S11" s="138"/>
      <c r="T11" s="115"/>
      <c r="U11" s="134"/>
      <c r="V11" s="135"/>
      <c r="W11" s="135"/>
      <c r="X11" s="139"/>
      <c r="Y11" s="140"/>
      <c r="Z11" s="140"/>
      <c r="AA11" s="141"/>
      <c r="AB11" s="142"/>
      <c r="AC11" s="134"/>
    </row>
    <row r="12" spans="1:29" s="293" customFormat="1">
      <c r="A12" s="296" t="s">
        <v>50</v>
      </c>
      <c r="B12" s="290"/>
      <c r="C12" s="287"/>
      <c r="D12" s="287"/>
      <c r="E12" s="287"/>
      <c r="F12" s="287"/>
      <c r="G12" s="287"/>
      <c r="H12" s="291">
        <f>SUM(H9:H11)</f>
        <v>1000000000</v>
      </c>
      <c r="I12" s="291">
        <f>SUM(I9:I11)</f>
        <v>980000000</v>
      </c>
      <c r="J12" s="291"/>
      <c r="K12" s="291">
        <f>SUM(K9:K11)</f>
        <v>734999999.99000013</v>
      </c>
      <c r="L12" s="291">
        <f>SUM(L9:L11)</f>
        <v>489999999.9800002</v>
      </c>
      <c r="M12" s="288"/>
      <c r="N12" s="302"/>
      <c r="O12" s="288"/>
      <c r="P12" s="302"/>
      <c r="Q12" s="307"/>
      <c r="R12" s="287"/>
      <c r="S12" s="287"/>
      <c r="T12" s="287"/>
      <c r="U12" s="287"/>
      <c r="V12" s="291">
        <f>SUM(V9:V11)</f>
        <v>245000000.00999993</v>
      </c>
      <c r="W12" s="291">
        <f>SUM(W9:W11)</f>
        <v>15443143.981167473</v>
      </c>
      <c r="X12" s="292"/>
      <c r="Y12" s="288"/>
      <c r="Z12" s="288"/>
      <c r="AA12" s="289"/>
      <c r="AB12" s="291">
        <f>SUM(AB9:AB11)</f>
        <v>0</v>
      </c>
      <c r="AC12" s="287"/>
    </row>
    <row r="13" spans="1:29" s="117" customFormat="1">
      <c r="A13" s="114"/>
      <c r="B13" s="33"/>
      <c r="C13" s="133"/>
      <c r="D13" s="133"/>
      <c r="E13" s="133"/>
      <c r="F13" s="34"/>
      <c r="G13" s="134"/>
      <c r="H13" s="135"/>
      <c r="I13" s="136"/>
      <c r="J13" s="35"/>
      <c r="K13" s="143"/>
      <c r="L13" s="143"/>
      <c r="M13" s="144"/>
      <c r="N13" s="144"/>
      <c r="O13" s="133"/>
      <c r="P13" s="144"/>
      <c r="Q13" s="144"/>
      <c r="R13" s="134"/>
      <c r="S13" s="134"/>
      <c r="T13" s="115"/>
      <c r="U13" s="134"/>
      <c r="V13" s="135"/>
      <c r="W13" s="135"/>
      <c r="X13" s="139"/>
      <c r="Y13" s="140"/>
      <c r="Z13" s="140"/>
      <c r="AA13" s="141"/>
      <c r="AB13" s="142"/>
      <c r="AC13" s="134"/>
    </row>
    <row r="14" spans="1:29" s="117" customFormat="1">
      <c r="A14" s="114" t="s">
        <v>45</v>
      </c>
      <c r="B14" s="33" t="s">
        <v>146</v>
      </c>
      <c r="C14" s="133"/>
      <c r="D14" s="133"/>
      <c r="E14" s="133"/>
      <c r="F14" s="34"/>
      <c r="G14" s="134"/>
      <c r="H14" s="135"/>
      <c r="I14" s="136"/>
      <c r="J14" s="35"/>
      <c r="K14" s="143"/>
      <c r="L14" s="143"/>
      <c r="M14" s="144"/>
      <c r="N14" s="144"/>
      <c r="O14" s="133"/>
      <c r="P14" s="144"/>
      <c r="Q14" s="144"/>
      <c r="R14" s="134"/>
      <c r="S14" s="134"/>
      <c r="T14" s="115"/>
      <c r="U14" s="134"/>
      <c r="V14" s="135"/>
      <c r="W14" s="135"/>
      <c r="X14" s="139"/>
      <c r="Y14" s="140"/>
      <c r="Z14" s="140"/>
      <c r="AA14" s="141"/>
      <c r="AB14" s="142"/>
      <c r="AC14" s="134"/>
    </row>
    <row r="15" spans="1:29" s="117" customFormat="1">
      <c r="A15" s="114" t="s">
        <v>45</v>
      </c>
      <c r="B15" s="33" t="s">
        <v>146</v>
      </c>
      <c r="C15" s="133"/>
      <c r="D15" s="133"/>
      <c r="E15" s="133"/>
      <c r="F15" s="34"/>
      <c r="G15" s="134"/>
      <c r="H15" s="135"/>
      <c r="I15" s="136"/>
      <c r="J15" s="35"/>
      <c r="K15" s="143"/>
      <c r="L15" s="143"/>
      <c r="M15" s="144"/>
      <c r="N15" s="144"/>
      <c r="O15" s="133"/>
      <c r="P15" s="144"/>
      <c r="Q15" s="144"/>
      <c r="R15" s="134"/>
      <c r="S15" s="134"/>
      <c r="T15" s="115"/>
      <c r="U15" s="134"/>
      <c r="V15" s="135"/>
      <c r="W15" s="135"/>
      <c r="X15" s="139"/>
      <c r="Y15" s="140"/>
      <c r="Z15" s="140"/>
      <c r="AA15" s="141"/>
      <c r="AB15" s="142"/>
      <c r="AC15" s="134"/>
    </row>
    <row r="16" spans="1:29" s="117" customFormat="1">
      <c r="A16" s="114" t="s">
        <v>46</v>
      </c>
      <c r="B16" s="33" t="s">
        <v>146</v>
      </c>
      <c r="C16" s="133"/>
      <c r="D16" s="133"/>
      <c r="E16" s="133"/>
      <c r="F16" s="34"/>
      <c r="G16" s="134"/>
      <c r="H16" s="135"/>
      <c r="I16" s="136"/>
      <c r="J16" s="35"/>
      <c r="K16" s="137"/>
      <c r="L16" s="137"/>
      <c r="M16" s="144"/>
      <c r="N16" s="144"/>
      <c r="O16" s="133"/>
      <c r="P16" s="144"/>
      <c r="Q16" s="144"/>
      <c r="R16" s="134"/>
      <c r="S16" s="138"/>
      <c r="T16" s="115"/>
      <c r="U16" s="134"/>
      <c r="V16" s="135"/>
      <c r="W16" s="135"/>
      <c r="X16" s="139"/>
      <c r="Y16" s="140"/>
      <c r="Z16" s="140"/>
      <c r="AA16" s="141"/>
      <c r="AB16" s="142"/>
      <c r="AC16" s="134"/>
    </row>
    <row r="17" spans="1:29" s="275" customFormat="1">
      <c r="A17" s="296" t="s">
        <v>97</v>
      </c>
      <c r="B17" s="290"/>
      <c r="C17" s="287"/>
      <c r="D17" s="287"/>
      <c r="E17" s="287"/>
      <c r="F17" s="287"/>
      <c r="G17" s="287"/>
      <c r="H17" s="288">
        <f>SUM(H14:H16 )</f>
        <v>0</v>
      </c>
      <c r="I17" s="288">
        <f>SUM(I14:I16 )</f>
        <v>0</v>
      </c>
      <c r="J17" s="291"/>
      <c r="K17" s="288">
        <f>SUM(K14:K16 )</f>
        <v>0</v>
      </c>
      <c r="L17" s="288">
        <f>SUM(L14:L16 )</f>
        <v>0</v>
      </c>
      <c r="M17" s="288"/>
      <c r="N17" s="302"/>
      <c r="O17" s="288"/>
      <c r="P17" s="302"/>
      <c r="Q17" s="307"/>
      <c r="R17" s="287"/>
      <c r="S17" s="287"/>
      <c r="T17" s="287"/>
      <c r="U17" s="287"/>
      <c r="V17" s="288">
        <f>SUM(V14:V16 )</f>
        <v>0</v>
      </c>
      <c r="W17" s="288">
        <f>SUM(W14:W16 )</f>
        <v>0</v>
      </c>
      <c r="X17" s="292"/>
      <c r="Y17" s="288"/>
      <c r="Z17" s="288"/>
      <c r="AA17" s="287"/>
      <c r="AB17" s="288">
        <f>SUM(AB14:AB16 )</f>
        <v>0</v>
      </c>
      <c r="AC17" s="287"/>
    </row>
    <row r="18" spans="1:29">
      <c r="H18" s="145"/>
      <c r="I18" s="145"/>
      <c r="K18" s="145"/>
      <c r="L18" s="145"/>
      <c r="V18" s="145"/>
      <c r="W18" s="145"/>
      <c r="AB18" s="145"/>
    </row>
    <row r="19" spans="1:29" s="275" customFormat="1">
      <c r="A19" s="297" t="s">
        <v>145</v>
      </c>
      <c r="B19" s="289"/>
      <c r="C19" s="289"/>
      <c r="D19" s="289"/>
      <c r="E19" s="289"/>
      <c r="F19" s="289"/>
      <c r="G19" s="289"/>
      <c r="H19" s="289">
        <f>H12+H17</f>
        <v>1000000000</v>
      </c>
      <c r="I19" s="289">
        <f>I12+I17</f>
        <v>980000000</v>
      </c>
      <c r="J19" s="289"/>
      <c r="K19" s="289">
        <f>K12+K17</f>
        <v>734999999.99000013</v>
      </c>
      <c r="L19" s="289">
        <f>L12+L17</f>
        <v>489999999.9800002</v>
      </c>
      <c r="M19" s="289"/>
      <c r="N19" s="304"/>
      <c r="O19" s="289"/>
      <c r="P19" s="304"/>
      <c r="Q19" s="308"/>
      <c r="R19" s="289"/>
      <c r="S19" s="289"/>
      <c r="T19" s="289"/>
      <c r="U19" s="289"/>
      <c r="V19" s="289">
        <f>V12+V17</f>
        <v>245000000.00999993</v>
      </c>
      <c r="W19" s="289">
        <f>W12+W17</f>
        <v>15443143.981167473</v>
      </c>
      <c r="X19" s="294"/>
      <c r="Y19" s="289"/>
      <c r="Z19" s="289"/>
      <c r="AA19" s="289"/>
      <c r="AB19" s="289">
        <f>AB12+AB17</f>
        <v>0</v>
      </c>
      <c r="AC19" s="289"/>
    </row>
    <row r="20" spans="1:29">
      <c r="H20" s="145"/>
      <c r="I20" s="145"/>
    </row>
  </sheetData>
  <mergeCells count="33">
    <mergeCell ref="F6:G6"/>
    <mergeCell ref="A6:A7"/>
    <mergeCell ref="B6:B7"/>
    <mergeCell ref="G7:G8"/>
    <mergeCell ref="F7:F8"/>
    <mergeCell ref="C6:C8"/>
    <mergeCell ref="D6:D8"/>
    <mergeCell ref="E6:E8"/>
    <mergeCell ref="N2:V2"/>
    <mergeCell ref="N3:V3"/>
    <mergeCell ref="N4:V4"/>
    <mergeCell ref="N5:V5"/>
    <mergeCell ref="N7:N8"/>
    <mergeCell ref="Q6:Q8"/>
    <mergeCell ref="R6:R8"/>
    <mergeCell ref="H6:H7"/>
    <mergeCell ref="I6:I7"/>
    <mergeCell ref="J6:J7"/>
    <mergeCell ref="M6:N6"/>
    <mergeCell ref="O6:P7"/>
    <mergeCell ref="M7:M8"/>
    <mergeCell ref="L7:L8"/>
    <mergeCell ref="K7:K8"/>
    <mergeCell ref="Z6:Z7"/>
    <mergeCell ref="AA6:AA7"/>
    <mergeCell ref="AB6:AB7"/>
    <mergeCell ref="AC6:AC7"/>
    <mergeCell ref="S6:S7"/>
    <mergeCell ref="V6:W7"/>
    <mergeCell ref="X6:X7"/>
    <mergeCell ref="Y6:Y7"/>
    <mergeCell ref="T6:T8"/>
    <mergeCell ref="U6:U8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499984740745262"/>
  </sheetPr>
  <dimension ref="A1:U14"/>
  <sheetViews>
    <sheetView showGridLines="0" zoomScale="80" zoomScaleNormal="80" zoomScalePageLayoutView="80" workbookViewId="0"/>
  </sheetViews>
  <sheetFormatPr baseColWidth="10" defaultRowHeight="14" x14ac:dyDescent="0"/>
  <cols>
    <col min="1" max="1" width="18.33203125" customWidth="1"/>
    <col min="2" max="2" width="24.6640625" customWidth="1"/>
    <col min="5" max="5" width="17.6640625" customWidth="1"/>
    <col min="6" max="7" width="25.1640625" customWidth="1"/>
    <col min="8" max="8" width="25.5" customWidth="1"/>
    <col min="9" max="10" width="17.6640625" customWidth="1"/>
    <col min="11" max="13" width="28.6640625" customWidth="1"/>
    <col min="14" max="15" width="17.6640625" customWidth="1"/>
    <col min="16" max="16" width="25.1640625" bestFit="1" customWidth="1"/>
    <col min="17" max="21" width="17.6640625" customWidth="1"/>
  </cols>
  <sheetData>
    <row r="1" spans="1:21">
      <c r="A1" s="118" t="s">
        <v>220</v>
      </c>
      <c r="B1" s="119" t="s">
        <v>211</v>
      </c>
      <c r="C1" s="43"/>
      <c r="D1" s="44"/>
      <c r="E1" s="3"/>
      <c r="F1" s="3"/>
      <c r="G1" s="3"/>
      <c r="H1" s="45"/>
      <c r="I1" s="45"/>
      <c r="J1" s="4"/>
      <c r="K1" s="46"/>
      <c r="L1" s="46"/>
      <c r="M1" s="47"/>
      <c r="N1" s="48"/>
      <c r="O1" s="48"/>
      <c r="P1" s="47"/>
      <c r="Q1" s="4"/>
      <c r="R1" s="4"/>
      <c r="S1" s="8"/>
      <c r="T1" s="4"/>
      <c r="U1" s="44"/>
    </row>
    <row r="2" spans="1:21">
      <c r="A2" s="12"/>
      <c r="B2" s="12"/>
      <c r="C2" s="54"/>
      <c r="D2" s="54"/>
      <c r="E2" s="18"/>
      <c r="F2" s="18"/>
      <c r="G2" s="370" t="s">
        <v>61</v>
      </c>
      <c r="H2" s="370"/>
      <c r="I2" s="370"/>
      <c r="J2" s="370"/>
      <c r="K2" s="370"/>
      <c r="L2" s="370"/>
      <c r="M2" s="370"/>
      <c r="N2" s="370"/>
      <c r="O2" s="13"/>
      <c r="P2" s="13"/>
      <c r="Q2" s="13"/>
      <c r="R2" s="13"/>
      <c r="S2" s="13"/>
      <c r="T2" s="13"/>
      <c r="U2" s="54"/>
    </row>
    <row r="3" spans="1:21">
      <c r="A3" s="20"/>
      <c r="B3" s="20"/>
      <c r="C3" s="63"/>
      <c r="D3" s="63"/>
      <c r="E3" s="21"/>
      <c r="F3" s="21"/>
      <c r="G3" s="371">
        <v>43281</v>
      </c>
      <c r="H3" s="371"/>
      <c r="I3" s="371"/>
      <c r="J3" s="371"/>
      <c r="K3" s="371"/>
      <c r="L3" s="371"/>
      <c r="M3" s="371"/>
      <c r="N3" s="371"/>
      <c r="O3" s="59"/>
      <c r="P3" s="59"/>
      <c r="Q3" s="59"/>
      <c r="R3" s="59"/>
      <c r="S3" s="59"/>
      <c r="T3" s="59"/>
      <c r="U3" s="63"/>
    </row>
    <row r="4" spans="1:21">
      <c r="A4" s="21"/>
      <c r="B4" s="21"/>
      <c r="C4" s="71"/>
      <c r="D4" s="63"/>
      <c r="E4" s="21"/>
      <c r="F4" s="21"/>
      <c r="G4" s="377" t="s">
        <v>1</v>
      </c>
      <c r="H4" s="377"/>
      <c r="I4" s="377"/>
      <c r="J4" s="377"/>
      <c r="K4" s="377"/>
      <c r="L4" s="377"/>
      <c r="M4" s="377"/>
      <c r="N4" s="377"/>
      <c r="O4" s="99"/>
      <c r="P4" s="99"/>
      <c r="Q4" s="99"/>
      <c r="R4" s="99"/>
      <c r="S4" s="99"/>
      <c r="T4" s="99"/>
      <c r="U4" s="63"/>
    </row>
    <row r="5" spans="1:21" ht="15" thickBot="1">
      <c r="A5" s="21"/>
      <c r="B5" s="21"/>
      <c r="C5" s="71"/>
      <c r="D5" s="63"/>
      <c r="E5" s="21"/>
      <c r="F5" s="21"/>
      <c r="G5" s="372" t="s">
        <v>62</v>
      </c>
      <c r="H5" s="372"/>
      <c r="I5" s="372"/>
      <c r="J5" s="372"/>
      <c r="K5" s="372"/>
      <c r="L5" s="372"/>
      <c r="M5" s="372"/>
      <c r="N5" s="372"/>
      <c r="O5" s="100"/>
      <c r="P5" s="100"/>
      <c r="Q5" s="100"/>
      <c r="R5" s="100"/>
      <c r="S5" s="100"/>
      <c r="T5" s="100"/>
      <c r="U5" s="101"/>
    </row>
    <row r="6" spans="1:21">
      <c r="A6" s="365" t="s">
        <v>2</v>
      </c>
      <c r="B6" s="331" t="s">
        <v>3</v>
      </c>
      <c r="C6" s="353" t="s">
        <v>7</v>
      </c>
      <c r="D6" s="353"/>
      <c r="E6" s="331" t="s">
        <v>63</v>
      </c>
      <c r="F6" s="331" t="s">
        <v>64</v>
      </c>
      <c r="G6" s="331" t="s">
        <v>65</v>
      </c>
      <c r="H6" s="360" t="s">
        <v>25</v>
      </c>
      <c r="I6" s="400" t="s">
        <v>66</v>
      </c>
      <c r="J6" s="400" t="s">
        <v>67</v>
      </c>
      <c r="K6" s="400" t="s">
        <v>68</v>
      </c>
      <c r="L6" s="400" t="s">
        <v>69</v>
      </c>
      <c r="M6" s="400" t="s">
        <v>70</v>
      </c>
      <c r="N6" s="336" t="s">
        <v>57</v>
      </c>
      <c r="O6" s="360" t="s">
        <v>71</v>
      </c>
      <c r="P6" s="360" t="s">
        <v>72</v>
      </c>
      <c r="Q6" s="390" t="s">
        <v>73</v>
      </c>
      <c r="R6" s="360" t="s">
        <v>74</v>
      </c>
      <c r="S6" s="360" t="s">
        <v>16</v>
      </c>
      <c r="T6" s="360" t="s">
        <v>75</v>
      </c>
      <c r="U6" s="402" t="s">
        <v>17</v>
      </c>
    </row>
    <row r="7" spans="1:21">
      <c r="A7" s="366"/>
      <c r="B7" s="368"/>
      <c r="C7" s="314" t="s">
        <v>28</v>
      </c>
      <c r="D7" s="314" t="s">
        <v>29</v>
      </c>
      <c r="E7" s="368"/>
      <c r="F7" s="368"/>
      <c r="G7" s="368"/>
      <c r="H7" s="344"/>
      <c r="I7" s="401"/>
      <c r="J7" s="401"/>
      <c r="K7" s="401"/>
      <c r="L7" s="401"/>
      <c r="M7" s="401"/>
      <c r="N7" s="374"/>
      <c r="O7" s="344"/>
      <c r="P7" s="344"/>
      <c r="Q7" s="341"/>
      <c r="R7" s="344"/>
      <c r="S7" s="344"/>
      <c r="T7" s="344"/>
      <c r="U7" s="403"/>
    </row>
    <row r="8" spans="1:21" ht="15" thickBot="1">
      <c r="A8" s="157"/>
      <c r="B8" s="151"/>
      <c r="C8" s="315"/>
      <c r="D8" s="315"/>
      <c r="E8" s="151"/>
      <c r="F8" s="151"/>
      <c r="G8" s="151"/>
      <c r="H8" s="152"/>
      <c r="I8" s="162"/>
      <c r="J8" s="162"/>
      <c r="K8" s="162"/>
      <c r="L8" s="162"/>
      <c r="M8" s="162"/>
      <c r="N8" s="161"/>
      <c r="O8" s="152"/>
      <c r="P8" s="152"/>
      <c r="Q8" s="166"/>
      <c r="R8" s="152"/>
      <c r="S8" s="152"/>
      <c r="T8" s="152"/>
      <c r="U8" s="165"/>
    </row>
    <row r="9" spans="1:21" ht="12.5" customHeight="1">
      <c r="A9" s="114" t="s">
        <v>76</v>
      </c>
      <c r="B9" s="33" t="s">
        <v>211</v>
      </c>
      <c r="C9" s="34"/>
      <c r="D9" s="78"/>
      <c r="E9" s="79"/>
      <c r="F9" s="79"/>
      <c r="G9" s="80"/>
      <c r="H9" s="35"/>
      <c r="I9" s="36"/>
      <c r="J9" s="36"/>
      <c r="K9" s="81"/>
      <c r="L9" s="82"/>
      <c r="M9" s="83"/>
      <c r="N9" s="81"/>
      <c r="O9" s="78"/>
      <c r="P9" s="78"/>
      <c r="Q9" s="115"/>
      <c r="R9" s="78"/>
      <c r="S9" s="79"/>
      <c r="T9" s="79"/>
      <c r="U9" s="87"/>
    </row>
    <row r="10" spans="1:21" ht="12.5" customHeight="1">
      <c r="A10" s="114" t="s">
        <v>77</v>
      </c>
      <c r="B10" s="33" t="s">
        <v>211</v>
      </c>
      <c r="C10" s="34"/>
      <c r="D10" s="78"/>
      <c r="E10" s="79"/>
      <c r="F10" s="79"/>
      <c r="G10" s="80"/>
      <c r="H10" s="35"/>
      <c r="I10" s="36"/>
      <c r="J10" s="36"/>
      <c r="K10" s="81"/>
      <c r="L10" s="82"/>
      <c r="M10" s="83"/>
      <c r="N10" s="81"/>
      <c r="O10" s="78"/>
      <c r="P10" s="78"/>
      <c r="Q10" s="115"/>
      <c r="R10" s="78"/>
      <c r="S10" s="79"/>
      <c r="T10" s="79"/>
      <c r="U10" s="87"/>
    </row>
    <row r="11" spans="1:21" ht="12.5" customHeight="1">
      <c r="A11" s="114" t="s">
        <v>78</v>
      </c>
      <c r="B11" s="33" t="s">
        <v>211</v>
      </c>
      <c r="C11" s="34"/>
      <c r="D11" s="78"/>
      <c r="E11" s="79"/>
      <c r="F11" s="79"/>
      <c r="G11" s="80"/>
      <c r="H11" s="35"/>
      <c r="I11" s="36"/>
      <c r="J11" s="36"/>
      <c r="K11" s="81"/>
      <c r="L11" s="82"/>
      <c r="M11" s="83"/>
      <c r="N11" s="81"/>
      <c r="O11" s="78"/>
      <c r="P11" s="78"/>
      <c r="Q11" s="115"/>
      <c r="R11" s="78"/>
      <c r="S11" s="79"/>
      <c r="T11" s="79"/>
      <c r="U11" s="87"/>
    </row>
    <row r="12" spans="1:21" ht="20" customHeight="1">
      <c r="A12" s="37"/>
      <c r="B12" s="38"/>
      <c r="C12" s="88"/>
      <c r="D12" s="88"/>
      <c r="E12" s="39"/>
      <c r="F12" s="39"/>
      <c r="G12" s="89"/>
      <c r="H12" s="90"/>
      <c r="I12" s="91"/>
      <c r="J12" s="40"/>
      <c r="K12" s="36"/>
      <c r="L12" s="92"/>
      <c r="M12" s="93"/>
      <c r="N12" s="94"/>
      <c r="O12" s="94"/>
      <c r="P12" s="93"/>
      <c r="Q12" s="89"/>
      <c r="R12" s="35"/>
      <c r="S12" s="41"/>
      <c r="T12" s="35"/>
      <c r="U12" s="97"/>
    </row>
    <row r="13" spans="1:21" s="275" customFormat="1" ht="20" customHeight="1">
      <c r="A13" s="295" t="s">
        <v>79</v>
      </c>
      <c r="B13" s="266"/>
      <c r="C13" s="279"/>
      <c r="D13" s="279"/>
      <c r="E13" s="283">
        <f>SUM(E9:E11 )</f>
        <v>0</v>
      </c>
      <c r="F13" s="283"/>
      <c r="G13" s="283">
        <f>SUM(G9:G11 )</f>
        <v>0</v>
      </c>
      <c r="H13" s="279"/>
      <c r="I13" s="283">
        <f>SUM(I9:I11 )</f>
        <v>0</v>
      </c>
      <c r="J13" s="283">
        <f>SUM(J9:J11 )</f>
        <v>0</v>
      </c>
      <c r="K13" s="284"/>
      <c r="L13" s="280"/>
      <c r="M13" s="280"/>
      <c r="N13" s="284"/>
      <c r="O13" s="279"/>
      <c r="P13" s="279"/>
      <c r="Q13" s="279"/>
      <c r="R13" s="279"/>
      <c r="S13" s="283">
        <f>SUM(S9:S11 )</f>
        <v>0</v>
      </c>
      <c r="T13" s="283">
        <f>SUM(T9:T11 )</f>
        <v>0</v>
      </c>
      <c r="U13" s="282"/>
    </row>
    <row r="14" spans="1:21" ht="20" customHeight="1"/>
  </sheetData>
  <mergeCells count="26">
    <mergeCell ref="G2:N2"/>
    <mergeCell ref="G3:N3"/>
    <mergeCell ref="G4:N4"/>
    <mergeCell ref="G5:N5"/>
    <mergeCell ref="A6:A7"/>
    <mergeCell ref="B6:B7"/>
    <mergeCell ref="C6:D6"/>
    <mergeCell ref="E6:E7"/>
    <mergeCell ref="F6:F7"/>
    <mergeCell ref="G6:G7"/>
    <mergeCell ref="D7:D8"/>
    <mergeCell ref="C7:C8"/>
    <mergeCell ref="H6:H7"/>
    <mergeCell ref="I6:I7"/>
    <mergeCell ref="J6:J7"/>
    <mergeCell ref="K6:K7"/>
    <mergeCell ref="L6:L7"/>
    <mergeCell ref="M6:M7"/>
    <mergeCell ref="T6:T7"/>
    <mergeCell ref="U6:U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499984740745262"/>
  </sheetPr>
  <dimension ref="A1:O62"/>
  <sheetViews>
    <sheetView showGridLines="0" zoomScale="85" zoomScaleNormal="85" zoomScalePageLayoutView="85" workbookViewId="0"/>
  </sheetViews>
  <sheetFormatPr baseColWidth="10" defaultRowHeight="14" x14ac:dyDescent="0"/>
  <cols>
    <col min="1" max="1" width="21.1640625" customWidth="1"/>
    <col min="2" max="2" width="25.5" bestFit="1" customWidth="1"/>
    <col min="3" max="3" width="33.6640625" customWidth="1"/>
    <col min="4" max="14" width="23" customWidth="1"/>
  </cols>
  <sheetData>
    <row r="1" spans="1:15">
      <c r="A1" s="118" t="s">
        <v>220</v>
      </c>
      <c r="B1" s="119" t="s">
        <v>211</v>
      </c>
      <c r="C1" s="43"/>
      <c r="D1" s="44"/>
      <c r="E1" s="102"/>
      <c r="F1" s="3"/>
      <c r="G1" s="47"/>
      <c r="H1" s="45"/>
      <c r="I1" s="4"/>
      <c r="J1" s="47"/>
      <c r="K1" s="46"/>
      <c r="L1" s="47"/>
      <c r="M1" s="48"/>
      <c r="N1" s="48"/>
    </row>
    <row r="2" spans="1:15">
      <c r="A2" s="12"/>
      <c r="B2" s="12"/>
      <c r="C2" s="54"/>
      <c r="D2" s="54"/>
      <c r="E2" s="103"/>
      <c r="F2" s="370" t="s">
        <v>61</v>
      </c>
      <c r="G2" s="370"/>
      <c r="H2" s="370"/>
      <c r="I2" s="370"/>
      <c r="J2" s="370"/>
      <c r="K2" s="370"/>
      <c r="L2" s="370"/>
      <c r="M2" s="370"/>
      <c r="N2" s="13"/>
    </row>
    <row r="3" spans="1:15">
      <c r="A3" s="20"/>
      <c r="B3" s="20"/>
      <c r="C3" s="63"/>
      <c r="D3" s="63"/>
      <c r="E3" s="104"/>
      <c r="F3" s="371">
        <v>43281</v>
      </c>
      <c r="G3" s="371"/>
      <c r="H3" s="371"/>
      <c r="I3" s="371"/>
      <c r="J3" s="371"/>
      <c r="K3" s="371"/>
      <c r="L3" s="371"/>
      <c r="M3" s="371"/>
      <c r="N3" s="59"/>
    </row>
    <row r="4" spans="1:15">
      <c r="A4" s="21"/>
      <c r="B4" s="21"/>
      <c r="C4" s="71"/>
      <c r="D4" s="63"/>
      <c r="E4" s="104"/>
      <c r="F4" s="377" t="s">
        <v>1</v>
      </c>
      <c r="G4" s="377"/>
      <c r="H4" s="377"/>
      <c r="I4" s="377"/>
      <c r="J4" s="377"/>
      <c r="K4" s="377"/>
      <c r="L4" s="377"/>
      <c r="M4" s="377"/>
      <c r="N4" s="99"/>
    </row>
    <row r="5" spans="1:15" ht="15" thickBot="1">
      <c r="A5" s="21"/>
      <c r="B5" s="21"/>
      <c r="C5" s="71"/>
      <c r="D5" s="63"/>
      <c r="E5" s="104"/>
      <c r="F5" s="372" t="s">
        <v>80</v>
      </c>
      <c r="G5" s="372"/>
      <c r="H5" s="372"/>
      <c r="I5" s="372"/>
      <c r="J5" s="372"/>
      <c r="K5" s="372"/>
      <c r="L5" s="372"/>
      <c r="M5" s="372"/>
      <c r="N5" s="100"/>
    </row>
    <row r="6" spans="1:15">
      <c r="A6" s="365" t="s">
        <v>3</v>
      </c>
      <c r="B6" s="331" t="s">
        <v>4</v>
      </c>
      <c r="C6" s="363" t="s">
        <v>44</v>
      </c>
      <c r="D6" s="407"/>
      <c r="E6" s="364"/>
      <c r="F6" s="353" t="s">
        <v>81</v>
      </c>
      <c r="G6" s="353"/>
      <c r="H6" s="353"/>
      <c r="I6" s="408" t="s">
        <v>82</v>
      </c>
      <c r="J6" s="408"/>
      <c r="K6" s="408"/>
      <c r="L6" s="353" t="s">
        <v>83</v>
      </c>
      <c r="M6" s="353"/>
      <c r="N6" s="409"/>
    </row>
    <row r="7" spans="1:15" ht="33" customHeight="1">
      <c r="A7" s="366"/>
      <c r="B7" s="368"/>
      <c r="C7" s="314" t="s">
        <v>84</v>
      </c>
      <c r="D7" s="386" t="s">
        <v>85</v>
      </c>
      <c r="E7" s="314" t="s">
        <v>86</v>
      </c>
      <c r="F7" s="314" t="s">
        <v>87</v>
      </c>
      <c r="G7" s="386" t="s">
        <v>88</v>
      </c>
      <c r="H7" s="384" t="s">
        <v>89</v>
      </c>
      <c r="I7" s="384" t="s">
        <v>90</v>
      </c>
      <c r="J7" s="386" t="s">
        <v>91</v>
      </c>
      <c r="K7" s="384" t="s">
        <v>92</v>
      </c>
      <c r="L7" s="386" t="s">
        <v>93</v>
      </c>
      <c r="M7" s="314" t="s">
        <v>94</v>
      </c>
      <c r="N7" s="410" t="s">
        <v>95</v>
      </c>
    </row>
    <row r="8" spans="1:15" ht="33" customHeight="1" thickBot="1">
      <c r="A8" s="157"/>
      <c r="B8" s="151"/>
      <c r="C8" s="315"/>
      <c r="D8" s="387"/>
      <c r="E8" s="315"/>
      <c r="F8" s="315"/>
      <c r="G8" s="387"/>
      <c r="H8" s="385"/>
      <c r="I8" s="385"/>
      <c r="J8" s="387"/>
      <c r="K8" s="385"/>
      <c r="L8" s="387"/>
      <c r="M8" s="315"/>
      <c r="N8" s="411"/>
    </row>
    <row r="9" spans="1:15">
      <c r="A9" s="114" t="s">
        <v>211</v>
      </c>
      <c r="B9" s="34" t="s">
        <v>96</v>
      </c>
      <c r="C9" s="34" t="s">
        <v>214</v>
      </c>
      <c r="D9" s="404">
        <v>0.75380000000000003</v>
      </c>
      <c r="E9" s="406">
        <v>0.25</v>
      </c>
      <c r="F9" s="81" t="s">
        <v>96</v>
      </c>
      <c r="G9" s="80"/>
      <c r="H9" s="105"/>
      <c r="I9" s="36"/>
      <c r="J9" s="36"/>
      <c r="K9" s="81"/>
      <c r="L9" s="82"/>
      <c r="M9" s="128"/>
      <c r="N9" s="81"/>
      <c r="O9" s="78"/>
    </row>
    <row r="10" spans="1:15">
      <c r="A10" s="114" t="s">
        <v>211</v>
      </c>
      <c r="B10" s="34" t="s">
        <v>96</v>
      </c>
      <c r="C10" s="34" t="s">
        <v>214</v>
      </c>
      <c r="D10" s="405"/>
      <c r="E10" s="405"/>
      <c r="F10" s="81" t="s">
        <v>96</v>
      </c>
      <c r="G10" s="80"/>
      <c r="H10" s="105"/>
      <c r="I10" s="36"/>
      <c r="J10" s="36"/>
      <c r="K10" s="81"/>
      <c r="L10" s="82"/>
      <c r="M10" s="128"/>
      <c r="N10" s="81"/>
      <c r="O10" s="78"/>
    </row>
    <row r="11" spans="1:15">
      <c r="A11" s="114" t="s">
        <v>211</v>
      </c>
      <c r="B11" s="34" t="s">
        <v>96</v>
      </c>
      <c r="C11" s="34" t="s">
        <v>214</v>
      </c>
      <c r="D11" s="405"/>
      <c r="E11" s="405"/>
      <c r="F11" s="81" t="s">
        <v>96</v>
      </c>
      <c r="G11" s="80"/>
      <c r="H11" s="105"/>
      <c r="I11" s="36"/>
      <c r="J11" s="36"/>
      <c r="K11" s="81"/>
      <c r="L11" s="82"/>
      <c r="M11" s="128"/>
      <c r="N11" s="81"/>
      <c r="O11" s="78"/>
    </row>
    <row r="12" spans="1:15">
      <c r="A12" s="114" t="s">
        <v>211</v>
      </c>
      <c r="B12" s="34" t="s">
        <v>96</v>
      </c>
      <c r="C12" s="34" t="s">
        <v>214</v>
      </c>
      <c r="D12" s="405"/>
      <c r="E12" s="405"/>
      <c r="F12" s="81" t="s">
        <v>96</v>
      </c>
      <c r="G12" s="80"/>
      <c r="H12" s="105"/>
      <c r="I12" s="36"/>
      <c r="J12" s="36"/>
      <c r="K12" s="81"/>
      <c r="L12" s="82"/>
      <c r="M12" s="128"/>
      <c r="N12" s="81"/>
      <c r="O12" s="78"/>
    </row>
    <row r="13" spans="1:15">
      <c r="A13" s="114" t="s">
        <v>211</v>
      </c>
      <c r="B13" s="34" t="s">
        <v>96</v>
      </c>
      <c r="C13" s="34" t="s">
        <v>214</v>
      </c>
      <c r="D13" s="405"/>
      <c r="E13" s="405"/>
      <c r="F13" s="81" t="s">
        <v>96</v>
      </c>
      <c r="G13" s="80"/>
      <c r="H13" s="105"/>
      <c r="I13" s="36"/>
      <c r="J13" s="36"/>
      <c r="K13" s="81"/>
      <c r="L13" s="82"/>
      <c r="M13" s="128"/>
      <c r="N13" s="81"/>
      <c r="O13" s="78"/>
    </row>
    <row r="14" spans="1:15">
      <c r="A14" s="114" t="s">
        <v>211</v>
      </c>
      <c r="B14" s="34" t="s">
        <v>96</v>
      </c>
      <c r="C14" s="34" t="s">
        <v>214</v>
      </c>
      <c r="D14" s="405"/>
      <c r="E14" s="405"/>
      <c r="F14" s="81" t="s">
        <v>96</v>
      </c>
      <c r="G14" s="80"/>
      <c r="H14" s="105"/>
      <c r="I14" s="36"/>
      <c r="J14" s="36"/>
      <c r="K14" s="81"/>
      <c r="L14" s="82"/>
      <c r="M14" s="128"/>
      <c r="N14" s="81"/>
      <c r="O14" s="78"/>
    </row>
    <row r="15" spans="1:15">
      <c r="A15" s="114" t="s">
        <v>211</v>
      </c>
      <c r="B15" s="34" t="s">
        <v>96</v>
      </c>
      <c r="C15" s="34" t="s">
        <v>214</v>
      </c>
      <c r="D15" s="405"/>
      <c r="E15" s="405"/>
      <c r="F15" s="81" t="s">
        <v>96</v>
      </c>
      <c r="G15" s="80"/>
      <c r="H15" s="105"/>
      <c r="I15" s="36"/>
      <c r="J15" s="36"/>
      <c r="K15" s="81"/>
      <c r="L15" s="82"/>
      <c r="M15" s="128"/>
      <c r="N15" s="81"/>
      <c r="O15" s="78"/>
    </row>
    <row r="16" spans="1:15">
      <c r="A16" s="114" t="s">
        <v>211</v>
      </c>
      <c r="B16" s="34" t="s">
        <v>96</v>
      </c>
      <c r="C16" s="34" t="s">
        <v>214</v>
      </c>
      <c r="D16" s="405"/>
      <c r="E16" s="405"/>
      <c r="F16" s="81" t="s">
        <v>96</v>
      </c>
      <c r="G16" s="80"/>
      <c r="H16" s="105"/>
      <c r="I16" s="36"/>
      <c r="J16" s="36"/>
      <c r="K16" s="81"/>
      <c r="L16" s="82"/>
      <c r="M16" s="128"/>
      <c r="N16" s="81"/>
      <c r="O16" s="78"/>
    </row>
    <row r="17" spans="1:15">
      <c r="A17" s="114" t="s">
        <v>211</v>
      </c>
      <c r="B17" s="34" t="s">
        <v>96</v>
      </c>
      <c r="C17" s="34" t="s">
        <v>214</v>
      </c>
      <c r="D17" s="405"/>
      <c r="E17" s="405"/>
      <c r="F17" s="81" t="s">
        <v>96</v>
      </c>
      <c r="G17" s="80"/>
      <c r="H17" s="105"/>
      <c r="I17" s="36"/>
      <c r="J17" s="36"/>
      <c r="K17" s="81"/>
      <c r="L17" s="82"/>
      <c r="M17" s="128"/>
      <c r="N17" s="81"/>
      <c r="O17" s="78"/>
    </row>
    <row r="18" spans="1:15">
      <c r="A18" s="114" t="s">
        <v>211</v>
      </c>
      <c r="B18" s="34" t="s">
        <v>96</v>
      </c>
      <c r="C18" s="34" t="s">
        <v>214</v>
      </c>
      <c r="D18" s="405"/>
      <c r="E18" s="405"/>
      <c r="F18" s="81" t="s">
        <v>96</v>
      </c>
      <c r="G18" s="80"/>
      <c r="H18" s="105"/>
      <c r="I18" s="36"/>
      <c r="J18" s="36"/>
      <c r="K18" s="81"/>
      <c r="L18" s="82"/>
      <c r="M18" s="128"/>
      <c r="N18" s="81"/>
      <c r="O18" s="78"/>
    </row>
    <row r="19" spans="1:15">
      <c r="A19" s="170" t="s">
        <v>50</v>
      </c>
      <c r="B19" s="213"/>
      <c r="C19" s="213"/>
      <c r="D19" s="235">
        <f>SUM(D9)</f>
        <v>0.75380000000000003</v>
      </c>
      <c r="E19" s="235">
        <f>SUM(E9)</f>
        <v>0.25</v>
      </c>
      <c r="F19" s="216"/>
      <c r="G19" s="215"/>
      <c r="H19" s="216">
        <f>SUM(H9)</f>
        <v>0</v>
      </c>
      <c r="I19" s="215"/>
      <c r="J19" s="215"/>
      <c r="K19" s="216">
        <f>SUM(K9)</f>
        <v>0</v>
      </c>
      <c r="L19" s="217"/>
      <c r="M19" s="216">
        <f>SUM(M9)</f>
        <v>0</v>
      </c>
      <c r="N19" s="216"/>
      <c r="O19" s="218"/>
    </row>
    <row r="20" spans="1:15">
      <c r="A20" s="37"/>
      <c r="B20" s="88"/>
      <c r="C20" s="88"/>
      <c r="D20" s="106"/>
      <c r="E20" s="106"/>
      <c r="F20" s="106"/>
      <c r="G20" s="89"/>
      <c r="H20" s="93"/>
      <c r="I20" s="91"/>
      <c r="J20" s="40"/>
      <c r="K20" s="107"/>
      <c r="L20" s="92"/>
      <c r="M20" s="93"/>
      <c r="N20" s="94"/>
      <c r="O20" s="94"/>
    </row>
    <row r="21" spans="1:15">
      <c r="A21" s="114" t="s">
        <v>211</v>
      </c>
      <c r="B21" s="34" t="s">
        <v>158</v>
      </c>
      <c r="C21" s="34" t="s">
        <v>215</v>
      </c>
      <c r="D21" s="236">
        <v>9.6000000000000002E-4</v>
      </c>
      <c r="E21" s="236"/>
      <c r="F21" s="81" t="s">
        <v>158</v>
      </c>
      <c r="G21" s="80"/>
      <c r="H21" s="105"/>
      <c r="I21" s="36"/>
      <c r="J21" s="36"/>
      <c r="K21" s="81"/>
      <c r="L21" s="82"/>
      <c r="M21" s="128"/>
      <c r="N21" s="81"/>
      <c r="O21" s="78"/>
    </row>
    <row r="22" spans="1:15">
      <c r="A22" s="114" t="s">
        <v>211</v>
      </c>
      <c r="B22" s="34" t="s">
        <v>158</v>
      </c>
      <c r="C22" s="34" t="s">
        <v>215</v>
      </c>
      <c r="D22" s="236">
        <v>1.3600000000000001E-3</v>
      </c>
      <c r="E22" s="236"/>
      <c r="F22" s="81" t="s">
        <v>158</v>
      </c>
      <c r="G22" s="80"/>
      <c r="H22" s="105"/>
      <c r="I22" s="36"/>
      <c r="J22" s="36"/>
      <c r="K22" s="81"/>
      <c r="L22" s="82"/>
      <c r="M22" s="128"/>
      <c r="N22" s="81"/>
      <c r="O22" s="78"/>
    </row>
    <row r="23" spans="1:15">
      <c r="A23" s="114" t="s">
        <v>211</v>
      </c>
      <c r="B23" s="34" t="s">
        <v>163</v>
      </c>
      <c r="C23" s="34" t="s">
        <v>215</v>
      </c>
      <c r="D23" s="236">
        <v>3.2000000000000003E-4</v>
      </c>
      <c r="E23" s="236"/>
      <c r="F23" s="81" t="s">
        <v>163</v>
      </c>
      <c r="G23" s="80"/>
      <c r="H23" s="105"/>
      <c r="I23" s="36"/>
      <c r="J23" s="36"/>
      <c r="K23" s="81"/>
      <c r="L23" s="82"/>
      <c r="M23" s="128"/>
      <c r="N23" s="81"/>
      <c r="O23" s="78"/>
    </row>
    <row r="24" spans="1:15">
      <c r="A24" s="114" t="s">
        <v>211</v>
      </c>
      <c r="B24" s="34" t="s">
        <v>163</v>
      </c>
      <c r="C24" s="34" t="s">
        <v>215</v>
      </c>
      <c r="D24" s="236">
        <v>1.6000000000000001E-4</v>
      </c>
      <c r="E24" s="236"/>
      <c r="F24" s="81" t="s">
        <v>163</v>
      </c>
      <c r="G24" s="80"/>
      <c r="H24" s="105"/>
      <c r="I24" s="36"/>
      <c r="J24" s="36"/>
      <c r="K24" s="81"/>
      <c r="L24" s="82"/>
      <c r="M24" s="128"/>
      <c r="N24" s="81"/>
      <c r="O24" s="78"/>
    </row>
    <row r="25" spans="1:15">
      <c r="A25" s="114" t="s">
        <v>211</v>
      </c>
      <c r="B25" s="34" t="s">
        <v>166</v>
      </c>
      <c r="C25" s="34" t="s">
        <v>215</v>
      </c>
      <c r="D25" s="236">
        <v>4.8000000000000001E-4</v>
      </c>
      <c r="E25" s="236"/>
      <c r="F25" s="81" t="s">
        <v>166</v>
      </c>
      <c r="G25" s="80"/>
      <c r="H25" s="105"/>
      <c r="I25" s="36"/>
      <c r="J25" s="36"/>
      <c r="K25" s="81"/>
      <c r="L25" s="82"/>
      <c r="M25" s="128"/>
      <c r="N25" s="81"/>
      <c r="O25" s="78"/>
    </row>
    <row r="26" spans="1:15">
      <c r="A26" s="114" t="s">
        <v>211</v>
      </c>
      <c r="B26" s="34" t="s">
        <v>168</v>
      </c>
      <c r="C26" s="34" t="s">
        <v>215</v>
      </c>
      <c r="D26" s="236">
        <v>6.4000000000000005E-4</v>
      </c>
      <c r="E26" s="236"/>
      <c r="F26" s="81" t="s">
        <v>168</v>
      </c>
      <c r="G26" s="80"/>
      <c r="H26" s="105"/>
      <c r="I26" s="36"/>
      <c r="J26" s="36"/>
      <c r="K26" s="81"/>
      <c r="L26" s="82"/>
      <c r="M26" s="128"/>
      <c r="N26" s="81"/>
      <c r="O26" s="78"/>
    </row>
    <row r="27" spans="1:15">
      <c r="A27" s="114" t="s">
        <v>211</v>
      </c>
      <c r="B27" s="34" t="s">
        <v>170</v>
      </c>
      <c r="C27" s="34" t="s">
        <v>215</v>
      </c>
      <c r="D27" s="236">
        <v>2E-3</v>
      </c>
      <c r="E27" s="236"/>
      <c r="F27" s="81" t="s">
        <v>170</v>
      </c>
      <c r="G27" s="80"/>
      <c r="H27" s="105"/>
      <c r="I27" s="36"/>
      <c r="J27" s="36"/>
      <c r="K27" s="81"/>
      <c r="L27" s="82"/>
      <c r="M27" s="128"/>
      <c r="N27" s="81"/>
      <c r="O27" s="78"/>
    </row>
    <row r="28" spans="1:15">
      <c r="A28" s="114" t="s">
        <v>211</v>
      </c>
      <c r="B28" s="34" t="s">
        <v>172</v>
      </c>
      <c r="C28" s="34"/>
      <c r="D28" s="128"/>
      <c r="E28" s="128"/>
      <c r="F28" s="81"/>
      <c r="G28" s="80"/>
      <c r="H28" s="105"/>
      <c r="I28" s="36"/>
      <c r="J28" s="36"/>
      <c r="K28" s="81"/>
      <c r="L28" s="82"/>
      <c r="M28" s="128"/>
      <c r="N28" s="81"/>
      <c r="O28" s="78"/>
    </row>
    <row r="29" spans="1:15">
      <c r="A29" s="114" t="s">
        <v>211</v>
      </c>
      <c r="B29" s="34" t="s">
        <v>175</v>
      </c>
      <c r="C29" s="34"/>
      <c r="D29" s="128"/>
      <c r="E29" s="128"/>
      <c r="F29" s="81"/>
      <c r="G29" s="80"/>
      <c r="H29" s="105"/>
      <c r="I29" s="36"/>
      <c r="J29" s="36"/>
      <c r="K29" s="81"/>
      <c r="L29" s="82"/>
      <c r="M29" s="128"/>
      <c r="N29" s="81"/>
      <c r="O29" s="78"/>
    </row>
    <row r="30" spans="1:15">
      <c r="A30" s="114" t="s">
        <v>211</v>
      </c>
      <c r="B30" s="34" t="s">
        <v>177</v>
      </c>
      <c r="C30" s="34"/>
      <c r="D30" s="128"/>
      <c r="E30" s="128"/>
      <c r="F30" s="81"/>
      <c r="G30" s="80"/>
      <c r="H30" s="105"/>
      <c r="I30" s="36"/>
      <c r="J30" s="36"/>
      <c r="K30" s="81"/>
      <c r="L30" s="82"/>
      <c r="M30" s="128"/>
      <c r="N30" s="81"/>
      <c r="O30" s="78"/>
    </row>
    <row r="31" spans="1:15">
      <c r="A31" s="114" t="s">
        <v>211</v>
      </c>
      <c r="B31" s="34" t="s">
        <v>179</v>
      </c>
      <c r="C31" s="34"/>
      <c r="D31" s="128"/>
      <c r="E31" s="128"/>
      <c r="F31" s="81"/>
      <c r="G31" s="80"/>
      <c r="H31" s="105"/>
      <c r="I31" s="36"/>
      <c r="J31" s="36"/>
      <c r="K31" s="81"/>
      <c r="L31" s="82"/>
      <c r="M31" s="128"/>
      <c r="N31" s="81"/>
      <c r="O31" s="78"/>
    </row>
    <row r="32" spans="1:15">
      <c r="A32" s="114" t="s">
        <v>211</v>
      </c>
      <c r="B32" s="34" t="s">
        <v>181</v>
      </c>
      <c r="C32" s="34"/>
      <c r="D32" s="128"/>
      <c r="E32" s="128"/>
      <c r="F32" s="81"/>
      <c r="G32" s="80"/>
      <c r="H32" s="105"/>
      <c r="I32" s="36"/>
      <c r="J32" s="36"/>
      <c r="K32" s="81"/>
      <c r="L32" s="82"/>
      <c r="M32" s="128"/>
      <c r="N32" s="81"/>
      <c r="O32" s="78"/>
    </row>
    <row r="33" spans="1:15">
      <c r="A33" s="114" t="s">
        <v>211</v>
      </c>
      <c r="B33" s="34" t="s">
        <v>183</v>
      </c>
      <c r="C33" s="34"/>
      <c r="D33" s="128"/>
      <c r="E33" s="128"/>
      <c r="F33" s="81"/>
      <c r="G33" s="80"/>
      <c r="H33" s="105"/>
      <c r="I33" s="36"/>
      <c r="J33" s="36"/>
      <c r="K33" s="81"/>
      <c r="L33" s="82"/>
      <c r="M33" s="128"/>
      <c r="N33" s="81"/>
      <c r="O33" s="78"/>
    </row>
    <row r="34" spans="1:15">
      <c r="A34" s="114" t="s">
        <v>211</v>
      </c>
      <c r="B34" s="34" t="s">
        <v>185</v>
      </c>
      <c r="C34" s="34"/>
      <c r="D34" s="128"/>
      <c r="E34" s="128"/>
      <c r="F34" s="81"/>
      <c r="G34" s="80"/>
      <c r="H34" s="105"/>
      <c r="I34" s="36"/>
      <c r="J34" s="36"/>
      <c r="K34" s="81"/>
      <c r="L34" s="82"/>
      <c r="M34" s="128"/>
      <c r="N34" s="81"/>
      <c r="O34" s="78"/>
    </row>
    <row r="35" spans="1:15">
      <c r="A35" s="114" t="s">
        <v>211</v>
      </c>
      <c r="B35" s="34" t="s">
        <v>177</v>
      </c>
      <c r="C35" s="34"/>
      <c r="D35" s="128"/>
      <c r="E35" s="128"/>
      <c r="F35" s="81"/>
      <c r="G35" s="80"/>
      <c r="H35" s="105"/>
      <c r="I35" s="36"/>
      <c r="J35" s="36"/>
      <c r="K35" s="81"/>
      <c r="L35" s="82"/>
      <c r="M35" s="128"/>
      <c r="N35" s="81"/>
      <c r="O35" s="78"/>
    </row>
    <row r="36" spans="1:15">
      <c r="A36" s="114" t="s">
        <v>211</v>
      </c>
      <c r="B36" s="34" t="s">
        <v>188</v>
      </c>
      <c r="C36" s="34"/>
      <c r="D36" s="128"/>
      <c r="E36" s="128"/>
      <c r="F36" s="81"/>
      <c r="G36" s="80"/>
      <c r="H36" s="105"/>
      <c r="I36" s="36"/>
      <c r="J36" s="36"/>
      <c r="K36" s="81"/>
      <c r="L36" s="82"/>
      <c r="M36" s="128"/>
      <c r="N36" s="81"/>
      <c r="O36" s="78"/>
    </row>
    <row r="37" spans="1:15">
      <c r="A37" s="114" t="s">
        <v>211</v>
      </c>
      <c r="B37" s="34" t="s">
        <v>142</v>
      </c>
      <c r="C37" s="34"/>
      <c r="D37" s="128"/>
      <c r="E37" s="128"/>
      <c r="F37" s="81"/>
      <c r="G37" s="80"/>
      <c r="H37" s="105"/>
      <c r="I37" s="36"/>
      <c r="J37" s="36"/>
      <c r="K37" s="81"/>
      <c r="L37" s="82"/>
      <c r="M37" s="128"/>
      <c r="N37" s="81"/>
      <c r="O37" s="78"/>
    </row>
    <row r="38" spans="1:15">
      <c r="A38" s="114" t="s">
        <v>211</v>
      </c>
      <c r="B38" s="34" t="s">
        <v>191</v>
      </c>
      <c r="C38" s="34"/>
      <c r="D38" s="128"/>
      <c r="E38" s="128"/>
      <c r="F38" s="81"/>
      <c r="G38" s="80"/>
      <c r="H38" s="105"/>
      <c r="I38" s="36"/>
      <c r="J38" s="36"/>
      <c r="K38" s="81"/>
      <c r="L38" s="82"/>
      <c r="M38" s="128"/>
      <c r="N38" s="81"/>
      <c r="O38" s="78"/>
    </row>
    <row r="39" spans="1:15">
      <c r="A39" s="114" t="s">
        <v>211</v>
      </c>
      <c r="B39" s="34" t="s">
        <v>158</v>
      </c>
      <c r="C39" s="34"/>
      <c r="D39" s="128"/>
      <c r="E39" s="128"/>
      <c r="F39" s="81"/>
      <c r="G39" s="80"/>
      <c r="H39" s="105"/>
      <c r="I39" s="36"/>
      <c r="J39" s="36"/>
      <c r="K39" s="81"/>
      <c r="L39" s="82"/>
      <c r="M39" s="128"/>
      <c r="N39" s="81"/>
      <c r="O39" s="78"/>
    </row>
    <row r="40" spans="1:15">
      <c r="A40" s="114" t="s">
        <v>211</v>
      </c>
      <c r="B40" s="34" t="s">
        <v>194</v>
      </c>
      <c r="C40" s="34"/>
      <c r="D40" s="128"/>
      <c r="E40" s="128"/>
      <c r="F40" s="81"/>
      <c r="G40" s="80"/>
      <c r="H40" s="105"/>
      <c r="I40" s="36"/>
      <c r="J40" s="36"/>
      <c r="K40" s="81"/>
      <c r="L40" s="82"/>
      <c r="M40" s="128"/>
      <c r="N40" s="81"/>
      <c r="O40" s="78"/>
    </row>
    <row r="41" spans="1:15">
      <c r="A41" s="114" t="s">
        <v>211</v>
      </c>
      <c r="B41" s="34" t="s">
        <v>141</v>
      </c>
      <c r="C41" s="34"/>
      <c r="D41" s="128"/>
      <c r="E41" s="128"/>
      <c r="F41" s="81"/>
      <c r="G41" s="80"/>
      <c r="H41" s="105"/>
      <c r="I41" s="36"/>
      <c r="J41" s="36"/>
      <c r="K41" s="81"/>
      <c r="L41" s="82"/>
      <c r="M41" s="128"/>
      <c r="N41" s="81"/>
      <c r="O41" s="78"/>
    </row>
    <row r="42" spans="1:15">
      <c r="A42" s="114" t="s">
        <v>211</v>
      </c>
      <c r="B42" s="34" t="s">
        <v>197</v>
      </c>
      <c r="C42" s="34"/>
      <c r="D42" s="128"/>
      <c r="E42" s="128"/>
      <c r="F42" s="81"/>
      <c r="G42" s="80"/>
      <c r="H42" s="105"/>
      <c r="I42" s="36"/>
      <c r="J42" s="36"/>
      <c r="K42" s="81"/>
      <c r="L42" s="82"/>
      <c r="M42" s="128"/>
      <c r="N42" s="81"/>
      <c r="O42" s="78"/>
    </row>
    <row r="43" spans="1:15">
      <c r="A43" s="114" t="s">
        <v>211</v>
      </c>
      <c r="B43" s="34" t="s">
        <v>143</v>
      </c>
      <c r="C43" s="34"/>
      <c r="D43" s="128"/>
      <c r="E43" s="128"/>
      <c r="F43" s="81"/>
      <c r="G43" s="80"/>
      <c r="H43" s="105"/>
      <c r="I43" s="36"/>
      <c r="J43" s="36"/>
      <c r="K43" s="81"/>
      <c r="L43" s="82"/>
      <c r="M43" s="128"/>
      <c r="N43" s="81"/>
      <c r="O43" s="78"/>
    </row>
    <row r="44" spans="1:15">
      <c r="A44" s="114" t="s">
        <v>211</v>
      </c>
      <c r="B44" s="34" t="s">
        <v>201</v>
      </c>
      <c r="C44" s="34"/>
      <c r="D44" s="128"/>
      <c r="E44" s="128"/>
      <c r="F44" s="81"/>
      <c r="G44" s="80"/>
      <c r="H44" s="105"/>
      <c r="I44" s="36"/>
      <c r="J44" s="36"/>
      <c r="K44" s="81"/>
      <c r="L44" s="82"/>
      <c r="M44" s="128"/>
      <c r="N44" s="81"/>
      <c r="O44" s="78"/>
    </row>
    <row r="45" spans="1:15">
      <c r="A45" s="170" t="s">
        <v>97</v>
      </c>
      <c r="B45" s="213"/>
      <c r="C45" s="213"/>
      <c r="D45" s="235">
        <f>SUM(D21:D27)</f>
        <v>5.9199999999999999E-3</v>
      </c>
      <c r="E45" s="235">
        <f>SUM(E21:E27)</f>
        <v>0</v>
      </c>
      <c r="F45" s="216"/>
      <c r="G45" s="215"/>
      <c r="H45" s="216">
        <f>SUM(H21:H23)</f>
        <v>0</v>
      </c>
      <c r="I45" s="215"/>
      <c r="J45" s="215"/>
      <c r="K45" s="216">
        <f>SUM(K21:K23)</f>
        <v>0</v>
      </c>
      <c r="L45" s="217"/>
      <c r="M45" s="216">
        <f>SUM(M21:M23)</f>
        <v>0</v>
      </c>
      <c r="N45" s="216"/>
      <c r="O45" s="218"/>
    </row>
    <row r="46" spans="1:15">
      <c r="A46" s="37"/>
      <c r="B46" s="88"/>
      <c r="C46" s="88"/>
      <c r="D46" s="106"/>
      <c r="E46" s="106"/>
      <c r="F46" s="106"/>
      <c r="G46" s="89"/>
      <c r="H46" s="93"/>
      <c r="I46" s="91"/>
      <c r="J46" s="40"/>
      <c r="K46" s="107"/>
      <c r="L46" s="92"/>
      <c r="M46" s="93"/>
      <c r="N46" s="94"/>
      <c r="O46" s="94"/>
    </row>
    <row r="47" spans="1:15">
      <c r="A47" s="114" t="s">
        <v>211</v>
      </c>
      <c r="B47" s="34" t="s">
        <v>216</v>
      </c>
      <c r="C47" s="34"/>
      <c r="D47" s="128"/>
      <c r="E47" s="128"/>
      <c r="F47" s="81"/>
      <c r="G47" s="80"/>
      <c r="H47" s="105"/>
      <c r="I47" s="36"/>
      <c r="J47" s="36"/>
      <c r="K47" s="81"/>
      <c r="L47" s="82"/>
      <c r="M47" s="128"/>
      <c r="N47" s="81"/>
      <c r="O47" s="78"/>
    </row>
    <row r="48" spans="1:15">
      <c r="A48" s="114" t="s">
        <v>211</v>
      </c>
      <c r="B48" s="34" t="s">
        <v>217</v>
      </c>
      <c r="C48" s="34"/>
      <c r="D48" s="128"/>
      <c r="E48" s="128"/>
      <c r="F48" s="81"/>
      <c r="G48" s="80"/>
      <c r="H48" s="105"/>
      <c r="I48" s="36"/>
      <c r="J48" s="36"/>
      <c r="K48" s="81"/>
      <c r="L48" s="82"/>
      <c r="M48" s="128"/>
      <c r="N48" s="81"/>
      <c r="O48" s="78"/>
    </row>
    <row r="49" spans="1:15">
      <c r="A49" s="114" t="s">
        <v>211</v>
      </c>
      <c r="B49" s="34" t="s">
        <v>218</v>
      </c>
      <c r="C49" s="34"/>
      <c r="D49" s="128"/>
      <c r="E49" s="128"/>
      <c r="F49" s="81"/>
      <c r="G49" s="80"/>
      <c r="H49" s="105"/>
      <c r="I49" s="36"/>
      <c r="J49" s="36"/>
      <c r="K49" s="81"/>
      <c r="L49" s="82"/>
      <c r="M49" s="128"/>
      <c r="N49" s="81"/>
      <c r="O49" s="78"/>
    </row>
    <row r="50" spans="1:15">
      <c r="A50" s="170" t="s">
        <v>52</v>
      </c>
      <c r="B50" s="213"/>
      <c r="C50" s="213"/>
      <c r="D50" s="235">
        <f>SUM(D47:D49)</f>
        <v>0</v>
      </c>
      <c r="E50" s="235">
        <f>SUM(E47:E49)</f>
        <v>0</v>
      </c>
      <c r="F50" s="216"/>
      <c r="G50" s="215"/>
      <c r="H50" s="216">
        <f>SUM(H47:H49)</f>
        <v>0</v>
      </c>
      <c r="I50" s="215"/>
      <c r="J50" s="215"/>
      <c r="K50" s="216">
        <f>SUM(K47:K49)</f>
        <v>0</v>
      </c>
      <c r="L50" s="217"/>
      <c r="M50" s="216">
        <f>SUM(M47:M49)</f>
        <v>0</v>
      </c>
      <c r="N50" s="216"/>
      <c r="O50" s="218"/>
    </row>
    <row r="51" spans="1:15">
      <c r="A51" s="37"/>
      <c r="B51" s="88"/>
      <c r="C51" s="88"/>
      <c r="D51" s="106"/>
      <c r="E51" s="106"/>
      <c r="F51" s="106"/>
      <c r="G51" s="89"/>
      <c r="H51" s="93"/>
      <c r="I51" s="91"/>
      <c r="J51" s="40"/>
      <c r="K51" s="107"/>
      <c r="L51" s="92"/>
      <c r="M51" s="93"/>
      <c r="N51" s="94"/>
      <c r="O51" s="94"/>
    </row>
    <row r="52" spans="1:15">
      <c r="A52" s="114" t="s">
        <v>211</v>
      </c>
      <c r="B52" s="88" t="s">
        <v>203</v>
      </c>
      <c r="C52" s="34" t="s">
        <v>219</v>
      </c>
      <c r="D52" s="236">
        <v>3.2000000000000002E-3</v>
      </c>
      <c r="E52" s="236"/>
      <c r="F52" s="81" t="s">
        <v>203</v>
      </c>
      <c r="G52" s="80"/>
      <c r="H52" s="105"/>
      <c r="I52" s="36"/>
      <c r="J52" s="36"/>
      <c r="K52" s="81"/>
      <c r="L52" s="82"/>
      <c r="M52" s="128"/>
      <c r="N52" s="81"/>
      <c r="O52" s="78"/>
    </row>
    <row r="53" spans="1:15">
      <c r="A53" s="114" t="s">
        <v>211</v>
      </c>
      <c r="B53" s="88" t="s">
        <v>207</v>
      </c>
      <c r="C53" s="34" t="s">
        <v>219</v>
      </c>
      <c r="D53" s="236">
        <v>9.6000000000000002E-4</v>
      </c>
      <c r="E53" s="236"/>
      <c r="F53" s="81" t="s">
        <v>207</v>
      </c>
      <c r="G53" s="80"/>
      <c r="H53" s="105"/>
      <c r="I53" s="36"/>
      <c r="J53" s="36"/>
      <c r="K53" s="81"/>
      <c r="L53" s="82"/>
      <c r="M53" s="128"/>
      <c r="N53" s="81"/>
      <c r="O53" s="78"/>
    </row>
    <row r="54" spans="1:15">
      <c r="A54" s="114" t="s">
        <v>211</v>
      </c>
      <c r="B54" s="88" t="s">
        <v>209</v>
      </c>
      <c r="C54" s="34" t="s">
        <v>219</v>
      </c>
      <c r="D54" s="236">
        <v>3.2000000000000002E-3</v>
      </c>
      <c r="E54" s="236"/>
      <c r="F54" s="81" t="s">
        <v>209</v>
      </c>
      <c r="G54" s="80"/>
      <c r="H54" s="105"/>
      <c r="I54" s="36"/>
      <c r="J54" s="36"/>
      <c r="K54" s="81"/>
      <c r="L54" s="82"/>
      <c r="M54" s="128"/>
      <c r="N54" s="81"/>
      <c r="O54" s="78"/>
    </row>
    <row r="55" spans="1:15">
      <c r="A55" s="170" t="s">
        <v>53</v>
      </c>
      <c r="B55" s="213"/>
      <c r="C55" s="213"/>
      <c r="D55" s="235">
        <f>SUM(D52:D54)</f>
        <v>7.3600000000000002E-3</v>
      </c>
      <c r="E55" s="235">
        <f>SUM(E52:E54)</f>
        <v>0</v>
      </c>
      <c r="F55" s="216"/>
      <c r="G55" s="215"/>
      <c r="H55" s="216">
        <f>SUM(H52:H54)</f>
        <v>0</v>
      </c>
      <c r="I55" s="215"/>
      <c r="J55" s="215"/>
      <c r="K55" s="216">
        <f>SUM(K52:K54)</f>
        <v>0</v>
      </c>
      <c r="L55" s="217"/>
      <c r="M55" s="216">
        <f>SUM(M52:M54)</f>
        <v>0</v>
      </c>
      <c r="N55" s="216"/>
      <c r="O55" s="218"/>
    </row>
    <row r="56" spans="1:15">
      <c r="A56" s="37"/>
      <c r="B56" s="88"/>
      <c r="C56" s="88"/>
      <c r="D56" s="106"/>
      <c r="E56" s="106"/>
      <c r="F56" s="106"/>
      <c r="G56" s="89"/>
      <c r="H56" s="93"/>
      <c r="I56" s="91"/>
      <c r="J56" s="40"/>
      <c r="K56" s="107"/>
      <c r="L56" s="92"/>
      <c r="M56" s="93"/>
      <c r="N56" s="94"/>
      <c r="O56" s="94"/>
    </row>
    <row r="57" spans="1:15">
      <c r="A57" s="114" t="s">
        <v>211</v>
      </c>
      <c r="B57" s="88" t="s">
        <v>134</v>
      </c>
      <c r="C57" s="88"/>
      <c r="D57" s="128"/>
      <c r="E57" s="128"/>
      <c r="F57" s="81"/>
      <c r="G57" s="80"/>
      <c r="H57" s="105"/>
      <c r="I57" s="36"/>
      <c r="J57" s="36"/>
      <c r="K57" s="81"/>
      <c r="L57" s="82"/>
      <c r="M57" s="128"/>
      <c r="N57" s="81"/>
      <c r="O57" s="78"/>
    </row>
    <row r="58" spans="1:15">
      <c r="A58" s="114" t="s">
        <v>211</v>
      </c>
      <c r="B58" s="88" t="s">
        <v>135</v>
      </c>
      <c r="C58" s="88"/>
      <c r="D58" s="128"/>
      <c r="E58" s="128"/>
      <c r="F58" s="81"/>
      <c r="G58" s="80"/>
      <c r="H58" s="105"/>
      <c r="I58" s="36"/>
      <c r="J58" s="36"/>
      <c r="K58" s="81"/>
      <c r="L58" s="82"/>
      <c r="M58" s="128"/>
      <c r="N58" s="81"/>
      <c r="O58" s="78"/>
    </row>
    <row r="59" spans="1:15">
      <c r="A59" s="114" t="s">
        <v>211</v>
      </c>
      <c r="B59" s="88" t="s">
        <v>136</v>
      </c>
      <c r="C59" s="88"/>
      <c r="D59" s="128"/>
      <c r="E59" s="128"/>
      <c r="F59" s="81"/>
      <c r="G59" s="80"/>
      <c r="H59" s="105"/>
      <c r="I59" s="36"/>
      <c r="J59" s="36"/>
      <c r="K59" s="81"/>
      <c r="L59" s="82"/>
      <c r="M59" s="128"/>
      <c r="N59" s="81"/>
      <c r="O59" s="78"/>
    </row>
    <row r="60" spans="1:15">
      <c r="A60" s="170" t="s">
        <v>54</v>
      </c>
      <c r="B60" s="213"/>
      <c r="C60" s="213"/>
      <c r="D60" s="235">
        <f>SUM(D57:D59)</f>
        <v>0</v>
      </c>
      <c r="E60" s="235">
        <f>SUM(E57:E59)</f>
        <v>0</v>
      </c>
      <c r="F60" s="216"/>
      <c r="G60" s="215"/>
      <c r="H60" s="216">
        <f>SUM(H57:H59)</f>
        <v>0</v>
      </c>
      <c r="I60" s="215"/>
      <c r="J60" s="215"/>
      <c r="K60" s="216">
        <f>SUM(K57:K59)</f>
        <v>0</v>
      </c>
      <c r="L60" s="217"/>
      <c r="M60" s="216">
        <f>SUM(M57:M59)</f>
        <v>0</v>
      </c>
      <c r="N60" s="216"/>
      <c r="O60" s="218"/>
    </row>
    <row r="61" spans="1:15">
      <c r="A61" s="37"/>
      <c r="B61" s="88"/>
      <c r="C61" s="88"/>
      <c r="D61" s="106"/>
      <c r="E61" s="106"/>
      <c r="F61" s="106"/>
      <c r="G61" s="89"/>
      <c r="H61" s="93"/>
      <c r="I61" s="91"/>
      <c r="J61" s="40"/>
      <c r="K61" s="107"/>
      <c r="L61" s="92"/>
      <c r="M61" s="93"/>
      <c r="N61" s="94"/>
      <c r="O61" s="94"/>
    </row>
    <row r="62" spans="1:15">
      <c r="A62" s="170" t="s">
        <v>79</v>
      </c>
      <c r="B62" s="213"/>
      <c r="C62" s="213"/>
      <c r="D62" s="235">
        <f>D19+D45+D50+D55+D60</f>
        <v>0.7670800000000001</v>
      </c>
      <c r="E62" s="235">
        <f>E19+E45+E50+E55+E60</f>
        <v>0.25</v>
      </c>
      <c r="F62" s="216"/>
      <c r="G62" s="215">
        <f>SUM(G9:G60 )</f>
        <v>0</v>
      </c>
      <c r="H62" s="216">
        <f>H19+H45+H50+H55+H60</f>
        <v>0</v>
      </c>
      <c r="I62" s="215">
        <f>SUM(I9:I60 )</f>
        <v>0</v>
      </c>
      <c r="J62" s="215">
        <f>SUM(J9:J60 )</f>
        <v>0</v>
      </c>
      <c r="K62" s="216">
        <f>K19+K45+K50+K55+K60</f>
        <v>0</v>
      </c>
      <c r="L62" s="217"/>
      <c r="M62" s="216">
        <f>M19+M45+M50+M55+M60</f>
        <v>0</v>
      </c>
      <c r="N62" s="216"/>
      <c r="O62" s="214"/>
    </row>
  </sheetData>
  <mergeCells count="24">
    <mergeCell ref="F2:M2"/>
    <mergeCell ref="F3:M3"/>
    <mergeCell ref="F4:M4"/>
    <mergeCell ref="F5:M5"/>
    <mergeCell ref="A6:A7"/>
    <mergeCell ref="B6:B7"/>
    <mergeCell ref="C6:E6"/>
    <mergeCell ref="F6:H6"/>
    <mergeCell ref="I6:K6"/>
    <mergeCell ref="L6:N6"/>
    <mergeCell ref="N7:N8"/>
    <mergeCell ref="C7:C8"/>
    <mergeCell ref="D7:D8"/>
    <mergeCell ref="E7:E8"/>
    <mergeCell ref="F7:F8"/>
    <mergeCell ref="G7:G8"/>
    <mergeCell ref="D9:D18"/>
    <mergeCell ref="E9:E18"/>
    <mergeCell ref="M7:M8"/>
    <mergeCell ref="H7:H8"/>
    <mergeCell ref="I7:I8"/>
    <mergeCell ref="J7:J8"/>
    <mergeCell ref="K7:K8"/>
    <mergeCell ref="L7:L8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A1:J12"/>
  <sheetViews>
    <sheetView showGridLines="0" zoomScale="80" zoomScaleNormal="80" zoomScalePageLayoutView="80" workbookViewId="0"/>
  </sheetViews>
  <sheetFormatPr baseColWidth="10" defaultRowHeight="14" x14ac:dyDescent="0"/>
  <cols>
    <col min="1" max="10" width="15.5" customWidth="1"/>
  </cols>
  <sheetData>
    <row r="1" spans="1:10">
      <c r="A1" s="108"/>
      <c r="B1" s="108"/>
      <c r="C1" s="108"/>
      <c r="D1" s="109"/>
      <c r="E1" s="109"/>
      <c r="F1" s="109"/>
      <c r="G1" s="109"/>
      <c r="H1" s="109"/>
      <c r="I1" s="109"/>
      <c r="J1" s="109"/>
    </row>
    <row r="2" spans="1:10">
      <c r="A2" s="108"/>
      <c r="B2" s="108"/>
      <c r="C2" s="108"/>
      <c r="D2" s="109"/>
      <c r="E2" s="110" t="s">
        <v>98</v>
      </c>
      <c r="F2" s="109"/>
      <c r="G2" s="109"/>
      <c r="H2" s="109"/>
      <c r="I2" s="109"/>
      <c r="J2" s="109"/>
    </row>
    <row r="3" spans="1:10">
      <c r="A3" s="108"/>
      <c r="B3" s="108"/>
      <c r="C3" s="108"/>
      <c r="D3" s="109"/>
      <c r="E3" s="109"/>
      <c r="F3" s="109"/>
      <c r="G3" s="109"/>
      <c r="H3" s="109"/>
      <c r="I3" s="109"/>
      <c r="J3" s="109"/>
    </row>
    <row r="4" spans="1:10">
      <c r="A4" s="108"/>
      <c r="B4" s="108"/>
      <c r="C4" s="108"/>
      <c r="D4" s="109"/>
      <c r="E4" s="109"/>
      <c r="F4" s="109"/>
      <c r="G4" s="109"/>
      <c r="H4" s="109"/>
      <c r="I4" s="109"/>
      <c r="J4" s="109"/>
    </row>
    <row r="5" spans="1:10">
      <c r="A5" s="108"/>
      <c r="B5" s="108"/>
      <c r="C5" s="111"/>
      <c r="D5" s="412"/>
      <c r="E5" s="412"/>
      <c r="F5" s="412"/>
      <c r="G5" s="412"/>
      <c r="H5" s="412"/>
      <c r="I5" s="412"/>
      <c r="J5" s="412"/>
    </row>
    <row r="6" spans="1:10">
      <c r="A6" s="108"/>
      <c r="B6" s="108"/>
      <c r="C6" s="108"/>
      <c r="D6" s="412"/>
      <c r="E6" s="412"/>
      <c r="F6" s="412"/>
      <c r="G6" s="412"/>
      <c r="H6" s="412"/>
      <c r="I6" s="412"/>
      <c r="J6" s="412"/>
    </row>
    <row r="7" spans="1:10" ht="15" thickBot="1">
      <c r="A7" s="108"/>
      <c r="B7" s="108"/>
      <c r="C7" s="108"/>
      <c r="D7" s="108"/>
      <c r="E7" s="108"/>
      <c r="F7" s="108"/>
      <c r="G7" s="108"/>
      <c r="H7" s="108"/>
      <c r="I7" s="108"/>
      <c r="J7" s="108"/>
    </row>
    <row r="8" spans="1:10">
      <c r="A8" s="112"/>
      <c r="B8" s="413" t="s">
        <v>99</v>
      </c>
      <c r="C8" s="413"/>
      <c r="D8" s="413"/>
      <c r="E8" s="413"/>
      <c r="F8" s="413"/>
      <c r="G8" s="413"/>
      <c r="H8" s="413"/>
      <c r="I8" s="413"/>
      <c r="J8" s="413"/>
    </row>
    <row r="9" spans="1:10">
      <c r="A9" s="414" t="s">
        <v>100</v>
      </c>
      <c r="B9" s="414" t="s">
        <v>101</v>
      </c>
      <c r="C9" s="414" t="s">
        <v>102</v>
      </c>
      <c r="D9" s="414" t="s">
        <v>103</v>
      </c>
      <c r="E9" s="414" t="s">
        <v>104</v>
      </c>
      <c r="F9" s="414" t="s">
        <v>105</v>
      </c>
      <c r="G9" s="414" t="s">
        <v>106</v>
      </c>
      <c r="H9" s="414"/>
      <c r="I9" s="414"/>
      <c r="J9" s="414"/>
    </row>
    <row r="10" spans="1:10">
      <c r="A10" s="414"/>
      <c r="B10" s="414"/>
      <c r="C10" s="414"/>
      <c r="D10" s="414"/>
      <c r="E10" s="414"/>
      <c r="F10" s="414" t="s">
        <v>107</v>
      </c>
      <c r="G10" s="414"/>
      <c r="H10" s="414"/>
      <c r="I10" s="414"/>
      <c r="J10" s="414"/>
    </row>
    <row r="11" spans="1:10">
      <c r="A11" s="414"/>
      <c r="B11" s="414"/>
      <c r="C11" s="414"/>
      <c r="D11" s="414"/>
      <c r="E11" s="414"/>
      <c r="F11" s="414"/>
      <c r="G11" s="414"/>
      <c r="H11" s="414"/>
      <c r="I11" s="414"/>
      <c r="J11" s="414"/>
    </row>
    <row r="12" spans="1:10">
      <c r="A12" s="414"/>
      <c r="B12" s="414"/>
      <c r="C12" s="414"/>
      <c r="D12" s="414"/>
      <c r="E12" s="414"/>
      <c r="F12" s="414"/>
      <c r="G12" s="113" t="s">
        <v>108</v>
      </c>
      <c r="H12" s="113" t="s">
        <v>109</v>
      </c>
      <c r="I12" s="113" t="s">
        <v>110</v>
      </c>
      <c r="J12" s="113" t="s">
        <v>111</v>
      </c>
    </row>
  </sheetData>
  <mergeCells count="10">
    <mergeCell ref="D5:J5"/>
    <mergeCell ref="D6:J6"/>
    <mergeCell ref="B8:J8"/>
    <mergeCell ref="A9:A12"/>
    <mergeCell ref="B9:B12"/>
    <mergeCell ref="C9:C12"/>
    <mergeCell ref="D9:D12"/>
    <mergeCell ref="E9:E12"/>
    <mergeCell ref="F9:F12"/>
    <mergeCell ref="G9:J1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A1:J13"/>
  <sheetViews>
    <sheetView showGridLines="0" zoomScale="85" zoomScaleNormal="85" zoomScalePageLayoutView="85" workbookViewId="0"/>
  </sheetViews>
  <sheetFormatPr baseColWidth="10" defaultRowHeight="14" x14ac:dyDescent="0"/>
  <cols>
    <col min="1" max="10" width="17.6640625" customWidth="1"/>
  </cols>
  <sheetData>
    <row r="1" spans="1:10">
      <c r="A1" s="108"/>
      <c r="B1" s="108"/>
      <c r="C1" s="108"/>
      <c r="D1" s="109"/>
      <c r="E1" s="109"/>
      <c r="F1" s="109"/>
      <c r="G1" s="109"/>
      <c r="H1" s="109"/>
      <c r="I1" s="109"/>
      <c r="J1" s="109"/>
    </row>
    <row r="2" spans="1:10">
      <c r="A2" s="108"/>
      <c r="B2" s="108"/>
      <c r="C2" s="108"/>
      <c r="D2" s="109"/>
      <c r="E2" s="110" t="s">
        <v>112</v>
      </c>
      <c r="F2" s="109"/>
      <c r="G2" s="109"/>
      <c r="H2" s="109"/>
      <c r="I2" s="109"/>
      <c r="J2" s="109"/>
    </row>
    <row r="3" spans="1:10">
      <c r="A3" s="108"/>
      <c r="B3" s="108"/>
      <c r="C3" s="108"/>
      <c r="D3" s="109"/>
      <c r="E3" s="109"/>
      <c r="F3" s="109"/>
      <c r="G3" s="109"/>
      <c r="H3" s="109"/>
      <c r="I3" s="109"/>
      <c r="J3" s="109"/>
    </row>
    <row r="4" spans="1:10">
      <c r="A4" s="108"/>
      <c r="B4" s="108"/>
      <c r="C4" s="108"/>
      <c r="D4" s="109"/>
      <c r="E4" s="109"/>
      <c r="F4" s="109"/>
      <c r="G4" s="109"/>
      <c r="H4" s="109"/>
      <c r="I4" s="109"/>
      <c r="J4" s="109"/>
    </row>
    <row r="5" spans="1:10">
      <c r="A5" s="108"/>
      <c r="B5" s="108"/>
      <c r="C5" s="111"/>
      <c r="D5" s="412"/>
      <c r="E5" s="412"/>
      <c r="F5" s="412"/>
      <c r="G5" s="412"/>
      <c r="H5" s="412"/>
      <c r="I5" s="412"/>
      <c r="J5" s="412"/>
    </row>
    <row r="6" spans="1:10">
      <c r="A6" s="108"/>
      <c r="B6" s="108"/>
      <c r="C6" s="108"/>
      <c r="D6" s="412"/>
      <c r="E6" s="412"/>
      <c r="F6" s="412"/>
      <c r="G6" s="412"/>
      <c r="H6" s="412"/>
      <c r="I6" s="412"/>
      <c r="J6" s="412"/>
    </row>
    <row r="7" spans="1:10" ht="15" thickBot="1">
      <c r="A7" s="108"/>
      <c r="B7" s="108"/>
      <c r="C7" s="108"/>
      <c r="D7" s="108"/>
      <c r="E7" s="108"/>
      <c r="F7" s="108"/>
      <c r="G7" s="108"/>
      <c r="H7" s="108"/>
      <c r="I7" s="108"/>
      <c r="J7" s="108"/>
    </row>
    <row r="8" spans="1:10">
      <c r="A8" s="112"/>
      <c r="B8" s="413"/>
      <c r="C8" s="413"/>
      <c r="D8" s="413"/>
      <c r="E8" s="413"/>
      <c r="F8" s="413"/>
      <c r="G8" s="413"/>
      <c r="H8" s="413"/>
      <c r="I8" s="413"/>
      <c r="J8" s="413"/>
    </row>
    <row r="9" spans="1:10">
      <c r="A9" s="414" t="s">
        <v>100</v>
      </c>
      <c r="B9" s="416" t="s">
        <v>113</v>
      </c>
      <c r="C9" s="417"/>
      <c r="D9" s="417"/>
      <c r="E9" s="417"/>
      <c r="F9" s="417"/>
      <c r="G9" s="417"/>
      <c r="H9" s="417"/>
      <c r="I9" s="417"/>
      <c r="J9" s="418"/>
    </row>
    <row r="10" spans="1:10">
      <c r="A10" s="414"/>
      <c r="B10" s="419"/>
      <c r="C10" s="420"/>
      <c r="D10" s="420"/>
      <c r="E10" s="420"/>
      <c r="F10" s="420"/>
      <c r="G10" s="420"/>
      <c r="H10" s="420"/>
      <c r="I10" s="420"/>
      <c r="J10" s="421"/>
    </row>
    <row r="11" spans="1:10">
      <c r="A11" s="414"/>
      <c r="B11" s="419"/>
      <c r="C11" s="420"/>
      <c r="D11" s="420"/>
      <c r="E11" s="420"/>
      <c r="F11" s="420"/>
      <c r="G11" s="420"/>
      <c r="H11" s="420"/>
      <c r="I11" s="420"/>
      <c r="J11" s="421"/>
    </row>
    <row r="12" spans="1:10">
      <c r="A12" s="415"/>
      <c r="B12" s="419"/>
      <c r="C12" s="420"/>
      <c r="D12" s="420"/>
      <c r="E12" s="420"/>
      <c r="F12" s="420"/>
      <c r="G12" s="420"/>
      <c r="H12" s="420"/>
      <c r="I12" s="420"/>
      <c r="J12" s="421"/>
    </row>
    <row r="13" spans="1:10">
      <c r="A13" s="34" t="s">
        <v>212</v>
      </c>
      <c r="B13" t="s">
        <v>238</v>
      </c>
    </row>
  </sheetData>
  <mergeCells count="5">
    <mergeCell ref="D5:J5"/>
    <mergeCell ref="D6:J6"/>
    <mergeCell ref="B8:J8"/>
    <mergeCell ref="A9:A12"/>
    <mergeCell ref="B9:J1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 Entes Públicos</vt:lpstr>
      <vt:lpstr>2 Bonos Cupón Cero</vt:lpstr>
      <vt:lpstr>3 Cortos Plazos</vt:lpstr>
      <vt:lpstr>4 Asociaciones Público Privadas</vt:lpstr>
      <vt:lpstr>5 Mecanismos de Pago</vt:lpstr>
      <vt:lpstr>Hoja de Trabajo</vt:lpstr>
      <vt:lpstr>Observaciones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Karen Martinez Quiroz</dc:creator>
  <cp:lastModifiedBy>Maria Aguilar</cp:lastModifiedBy>
  <cp:lastPrinted>2017-04-07T17:55:55Z</cp:lastPrinted>
  <dcterms:created xsi:type="dcterms:W3CDTF">2017-01-11T16:38:35Z</dcterms:created>
  <dcterms:modified xsi:type="dcterms:W3CDTF">2019-05-06T16:24:58Z</dcterms:modified>
</cp:coreProperties>
</file>